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260" windowHeight="6624" activeTab="0"/>
  </bookViews>
  <sheets>
    <sheet name="siodełk.-raglan. z dekoltem" sheetId="1" r:id="rId1"/>
    <sheet name="rękaw" sheetId="2" r:id="rId2"/>
    <sheet name="obraz połowy dekoltu" sheetId="3" r:id="rId3"/>
    <sheet name="zwężanie i poszerzanie" sheetId="4" r:id="rId4"/>
  </sheets>
  <definedNames/>
  <calcPr fullCalcOnLoad="1"/>
</workbook>
</file>

<file path=xl/comments1.xml><?xml version="1.0" encoding="utf-8"?>
<comments xmlns="http://schemas.openxmlformats.org/spreadsheetml/2006/main">
  <authors>
    <author>Alicja</author>
  </authors>
  <commentList>
    <comment ref="G14" authorId="0">
      <text>
        <r>
          <rPr>
            <sz val="9"/>
            <rFont val="Tahoma"/>
            <family val="2"/>
          </rPr>
          <t>Jeszcze nie zostały odjęte oczka na szerokość podkroju pachy</t>
        </r>
      </text>
    </comment>
    <comment ref="G17" authorId="0">
      <text>
        <r>
          <rPr>
            <sz val="9"/>
            <rFont val="Tahoma"/>
            <family val="2"/>
          </rPr>
          <t>Jeszcze nie zostały odjęte oczka na szerokość podkroju pachy</t>
        </r>
      </text>
    </comment>
    <comment ref="F42" authorId="0">
      <text>
        <r>
          <rPr>
            <sz val="9"/>
            <rFont val="Tahoma"/>
            <family val="2"/>
          </rPr>
          <t>pokazane są tu miejsca po przecinku, aby wyjaśnić dlaczego w tabelce zaznaczona jest mniejsza liczba oczek.
W tabelce są tylko liczby całkowite, a formatowanie warunkowe zaznacza liczby 'równe lub mniejsze' od podanych tu liczb oczek.
Należy samemu zdecydować, czy przerobimy jeszcze rząd/okrążenie z dodawaniem oczek.</t>
        </r>
      </text>
    </comment>
    <comment ref="G35" authorId="0">
      <text>
        <r>
          <rPr>
            <sz val="9"/>
            <rFont val="Tahoma"/>
            <family val="2"/>
          </rPr>
          <t>Czyli szerokość pachy pod ręką</t>
        </r>
      </text>
    </comment>
    <comment ref="C27" authorId="0">
      <text>
        <r>
          <rPr>
            <sz val="9"/>
            <rFont val="Tahoma"/>
            <family val="2"/>
          </rPr>
          <t>robimy tyle rzędów wydłużających, robiąc już poszerzenie na rękaw siodełkowo-raglanowy</t>
        </r>
      </text>
    </comment>
    <comment ref="AE3" authorId="0">
      <text>
        <r>
          <rPr>
            <sz val="9"/>
            <rFont val="Tahoma"/>
            <family val="2"/>
          </rPr>
          <t>koniec nieparzystych rzędów,
początek rzędów parzystych</t>
        </r>
      </text>
    </comment>
    <comment ref="AC4" authorId="0">
      <text>
        <r>
          <rPr>
            <sz val="9"/>
            <rFont val="Tahoma"/>
            <family val="2"/>
          </rPr>
          <t>wpisujemy ręcznie liczbę oczek,
dla tego przodu w rzędach nieparzystych</t>
        </r>
      </text>
    </comment>
    <comment ref="AD4" authorId="0">
      <text>
        <r>
          <rPr>
            <b/>
            <sz val="9"/>
            <rFont val="Tahoma"/>
            <family val="0"/>
          </rPr>
          <t xml:space="preserve">razem oczek musi być tyle
ile podaje nam obliczenie powyższe
</t>
        </r>
        <r>
          <rPr>
            <sz val="9"/>
            <rFont val="Tahoma"/>
            <family val="2"/>
          </rPr>
          <t xml:space="preserve">wpisywać w rz. nieparz.
(dodawanie o. na końcu rz. nieparzystego)
</t>
        </r>
        <r>
          <rPr>
            <b/>
            <sz val="9"/>
            <rFont val="Tahoma"/>
            <family val="2"/>
          </rPr>
          <t>W OSTATNIM rzędzie nieparzystym przewidzianym na wys.
dekoltu wpisać liczbę oczek przewidzianą na środek dekoltu</t>
        </r>
      </text>
    </comment>
    <comment ref="C43" authorId="0">
      <text>
        <r>
          <rPr>
            <sz val="9"/>
            <rFont val="Tahoma"/>
            <family val="2"/>
          </rPr>
          <t>przód minus szer. dekoltu</t>
        </r>
      </text>
    </comment>
    <comment ref="G30" authorId="0">
      <text>
        <r>
          <rPr>
            <sz val="9"/>
            <rFont val="Tahoma"/>
            <family val="2"/>
          </rPr>
          <t>może będzie trzeba tą wysokość nieco zmienić, aby dopasować do którejś wersji dodawania oczek na raglan rękawa.
Dlatego poniżej zapisz swoją pierwotną wysokość,
aby można było obliczyć na jaką wys. zrobić podkrój pachy</t>
        </r>
      </text>
    </comment>
    <comment ref="C32" authorId="0">
      <text>
        <r>
          <rPr>
            <sz val="9"/>
            <rFont val="Tahoma"/>
            <family val="2"/>
          </rPr>
          <t>jeśli ujemna liczba, to możesz podkrój pachy zrobić prosty, bo masz już luz, aby nie uwierało nic pod pachą.
Jeśli liczba dodatnia patrz komentarz w kolejnym żółtym polu.</t>
        </r>
      </text>
    </comment>
    <comment ref="G19" authorId="0">
      <text>
        <r>
          <rPr>
            <sz val="9"/>
            <rFont val="Tahoma"/>
            <family val="2"/>
          </rPr>
          <t xml:space="preserve">należy pamiętać, że 
jest to szerokość dekoltu </t>
        </r>
        <r>
          <rPr>
            <b/>
            <sz val="9"/>
            <rFont val="Tahoma"/>
            <family val="2"/>
          </rPr>
          <t>PRZED</t>
        </r>
        <r>
          <rPr>
            <sz val="9"/>
            <rFont val="Tahoma"/>
            <family val="2"/>
          </rPr>
          <t xml:space="preserve"> zrobieniem plisy
ZATEM końcowa szerokość dekoltu to:
wyrabiana szerokość dekoltu + 2 razy wysokość plisy (bo będzie robiona z obu stron)
Jeśli plisa ma mieć 3 cm, a końcowa szer. dekoltu to 16 cm, 
zatem wyrabiana szer. to:
końcowa szer. 16cm + 2x plisa 3cm = 22 cm końcowej szer. dekoltu</t>
        </r>
      </text>
    </comment>
    <comment ref="B13" authorId="0">
      <text>
        <r>
          <rPr>
            <b/>
            <sz val="9"/>
            <rFont val="Tahoma"/>
            <family val="0"/>
          </rPr>
          <t>mierzony tuż pod pachą</t>
        </r>
      </text>
    </comment>
    <comment ref="G31" authorId="0">
      <text>
        <r>
          <rPr>
            <sz val="9"/>
            <rFont val="Tahoma"/>
            <family val="2"/>
          </rPr>
          <t>sugerowana różnica to 1 cm w jedną albo drugą stronę</t>
        </r>
      </text>
    </comment>
    <comment ref="B25" authorId="0">
      <text>
        <r>
          <rPr>
            <sz val="9"/>
            <rFont val="Tahoma"/>
            <family val="2"/>
          </rPr>
          <t>wyrabiana wysokość = pożądana wys. + wys. plisy,
czyli
? = 14 cm + 3cm plisy = 17 cm</t>
        </r>
      </text>
    </comment>
    <comment ref="D42" authorId="0">
      <text>
        <r>
          <rPr>
            <sz val="9"/>
            <rFont val="Tahoma"/>
            <family val="2"/>
          </rPr>
          <t>czyli połowa obwodu swetra w klatce piersiowej
minus szerokość podkroju pachy</t>
        </r>
      </text>
    </comment>
    <comment ref="D41" authorId="0">
      <text>
        <r>
          <rPr>
            <sz val="9"/>
            <rFont val="Tahoma"/>
            <family val="2"/>
          </rPr>
          <t>odjęta została szer. na podkrój pachy</t>
        </r>
      </text>
    </comment>
    <comment ref="O4" authorId="0">
      <text>
        <r>
          <rPr>
            <b/>
            <sz val="18"/>
            <rFont val="Tahoma"/>
            <family val="2"/>
          </rPr>
          <t>WSTAW ZNACZNIK !</t>
        </r>
      </text>
    </comment>
    <comment ref="AB4" authorId="0">
      <text>
        <r>
          <rPr>
            <b/>
            <sz val="18"/>
            <rFont val="Tahoma"/>
            <family val="2"/>
          </rPr>
          <t>WSTAW ZNACZNIK !</t>
        </r>
      </text>
    </comment>
    <comment ref="W4" authorId="0">
      <text>
        <r>
          <rPr>
            <b/>
            <sz val="18"/>
            <rFont val="Tahoma"/>
            <family val="2"/>
          </rPr>
          <t>WSTAW ZNACZNIK !</t>
        </r>
      </text>
    </comment>
    <comment ref="T4" authorId="0">
      <text>
        <r>
          <rPr>
            <b/>
            <sz val="18"/>
            <rFont val="Tahoma"/>
            <family val="2"/>
          </rPr>
          <t>WSTAW ZNACZNIK !</t>
        </r>
      </text>
    </comment>
    <comment ref="Y4" authorId="0">
      <text>
        <r>
          <rPr>
            <b/>
            <sz val="18"/>
            <rFont val="Tahoma"/>
            <family val="2"/>
          </rPr>
          <t>WSTAW ZNACZNIK !</t>
        </r>
      </text>
    </comment>
    <comment ref="R4" authorId="0">
      <text>
        <r>
          <rPr>
            <b/>
            <sz val="18"/>
            <rFont val="Tahoma"/>
            <family val="2"/>
          </rPr>
          <t>WSTAW ZNACZNIK !</t>
        </r>
      </text>
    </comment>
    <comment ref="AK15" authorId="0">
      <text>
        <r>
          <rPr>
            <sz val="9"/>
            <rFont val="Tahoma"/>
            <family val="2"/>
          </rPr>
          <t>nie widać miejsc po przecinku, wynik może się mylić o +/- 1 o.
Trzeba to "na piechotę" policzyć.</t>
        </r>
      </text>
    </comment>
    <comment ref="AI24" authorId="0">
      <text>
        <r>
          <rPr>
            <sz val="9"/>
            <rFont val="Tahoma"/>
            <family val="2"/>
          </rPr>
          <t>dół dekoltu w serek może być szerszy, gdy chcesz zrobić nachodzące na siebie końce plisy.
Im szerszy dół dekoltu w serek tym dekolt może być płytszy.</t>
        </r>
      </text>
    </comment>
    <comment ref="AI25" authorId="0">
      <text>
        <r>
          <rPr>
            <sz val="9"/>
            <rFont val="Tahoma"/>
            <family val="2"/>
          </rPr>
          <t>zacznij na końcu rzędu nr 3, 
bo w rz. 1 nie mamy jeszcze 
żadnych oczek przodu, z których
moglibyśmy dodawać oczka
na dekolt.</t>
        </r>
      </text>
    </comment>
    <comment ref="AJ30" authorId="0">
      <text>
        <r>
          <rPr>
            <sz val="9"/>
            <rFont val="Tahoma"/>
            <family val="2"/>
          </rPr>
          <t>tzn. w rzędzie nieparzystym.
Jeśli pokazuje się wartość parzysta, zrobić w rzędzie wcześniej lub później</t>
        </r>
      </text>
    </comment>
    <comment ref="AN36" authorId="0">
      <text>
        <r>
          <rPr>
            <u val="single"/>
            <sz val="9"/>
            <rFont val="Tahoma"/>
            <family val="2"/>
          </rPr>
          <t>nieparzysta</t>
        </r>
        <r>
          <rPr>
            <sz val="9"/>
            <rFont val="Tahoma"/>
            <family val="2"/>
          </rPr>
          <t xml:space="preserve"> liczba oczek, jeśli </t>
        </r>
        <r>
          <rPr>
            <u val="single"/>
            <sz val="9"/>
            <rFont val="Tahoma"/>
            <family val="2"/>
          </rPr>
          <t>nieparzysta</t>
        </r>
        <r>
          <rPr>
            <sz val="9"/>
            <rFont val="Tahoma"/>
            <family val="2"/>
          </rPr>
          <t xml:space="preserve"> liczba oczke dla sumy oczek na szerokość dekoltu.
Jeśli suma parzysta, to tu też wpisać parzystą liczbę.
Nie wpisywać</t>
        </r>
        <r>
          <rPr>
            <b/>
            <sz val="9"/>
            <rFont val="Tahoma"/>
            <family val="2"/>
          </rPr>
          <t xml:space="preserve"> 1</t>
        </r>
        <r>
          <rPr>
            <sz val="9"/>
            <rFont val="Tahoma"/>
            <family val="2"/>
          </rPr>
          <t>.</t>
        </r>
      </text>
    </comment>
    <comment ref="C59" authorId="0">
      <text>
        <r>
          <rPr>
            <sz val="10"/>
            <rFont val="Tahoma"/>
            <family val="2"/>
          </rPr>
          <t>Nie ma jeszcze oczek przodów.</t>
        </r>
      </text>
    </comment>
    <comment ref="M5" authorId="0">
      <text>
        <r>
          <rPr>
            <sz val="9"/>
            <rFont val="Tahoma"/>
            <family val="0"/>
          </rPr>
          <t>Prawa strona robótki</t>
        </r>
      </text>
    </comment>
    <comment ref="AI11" authorId="0">
      <text>
        <r>
          <rPr>
            <sz val="9"/>
            <rFont val="Tahoma"/>
            <family val="0"/>
          </rPr>
          <t xml:space="preserve">
Czyli w ostatnim rzędzie robienia dekoltu</t>
        </r>
      </text>
    </comment>
    <comment ref="G33" authorId="0">
      <text>
        <r>
          <rPr>
            <sz val="9"/>
            <rFont val="Tahoma"/>
            <family val="0"/>
          </rPr>
          <t xml:space="preserve">
Jeśli liczba rzędów, to liczba dodatnia, oznacza to, że podkrój pachy musisz zrobić stopniowo, w podanej liczbie rzędów trzeba dodać oczka na szer. pachy (patrz filmy INTENSYWNIE KREATYWNEJ)</t>
        </r>
      </text>
    </comment>
    <comment ref="G26" authorId="0">
      <text>
        <r>
          <rPr>
            <sz val="9"/>
            <rFont val="Tahoma"/>
            <family val="2"/>
          </rPr>
          <t>na filmie instruktarzowym wartość jest ujemna,
w tej tabelce, tylko trochę zmienionej, wartość prawidłowa jest dodatnia</t>
        </r>
      </text>
    </comment>
    <comment ref="J40" authorId="0">
      <text>
        <r>
          <rPr>
            <b/>
            <sz val="9"/>
            <rFont val="Tahoma"/>
            <family val="0"/>
          </rPr>
          <t xml:space="preserve">PONIŻEJ POJAWI SIĘ CZERWONE POLE Z LICZBĄ.
</t>
        </r>
        <r>
          <rPr>
            <sz val="9"/>
            <rFont val="Tahoma"/>
            <family val="2"/>
          </rPr>
          <t>Oznacza, to że nie przepisano liczby w zielone pole LUB wpisano niewłaściwą.</t>
        </r>
      </text>
    </comment>
    <comment ref="I26" authorId="0">
      <text>
        <r>
          <rPr>
            <b/>
            <sz val="9"/>
            <rFont val="Tahoma"/>
            <family val="0"/>
          </rPr>
          <t xml:space="preserve">PONIŻEJ POJAWI SIĘ CZERWONE POLE Z LICZBĄ.
</t>
        </r>
        <r>
          <rPr>
            <sz val="9"/>
            <rFont val="Tahoma"/>
            <family val="2"/>
          </rPr>
          <t>Oznacza, to że nie przepisano liczby w zielone pole LUB wpisano niewłaściwą.</t>
        </r>
      </text>
    </comment>
    <comment ref="J59" authorId="0">
      <text>
        <r>
          <rPr>
            <b/>
            <sz val="9"/>
            <rFont val="Tahoma"/>
            <family val="0"/>
          </rPr>
          <t xml:space="preserve">PONIŻEJ POJAWI SIĘ CZERWONE POLE Z LICZBĄ.
</t>
        </r>
        <r>
          <rPr>
            <sz val="9"/>
            <rFont val="Tahoma"/>
            <family val="2"/>
          </rPr>
          <t>Oznacza, to że nie przepisano liczby w zielone pole LUB wpisano niewłaściwą.</t>
        </r>
      </text>
    </comment>
  </commentList>
</comments>
</file>

<file path=xl/comments2.xml><?xml version="1.0" encoding="utf-8"?>
<comments xmlns="http://schemas.openxmlformats.org/spreadsheetml/2006/main">
  <authors>
    <author>Alicja</author>
  </authors>
  <commentList>
    <comment ref="K4" authorId="0">
      <text>
        <r>
          <rPr>
            <b/>
            <sz val="18"/>
            <rFont val="Tahoma"/>
            <family val="2"/>
          </rPr>
          <t>WSTAW ZNACZNIK !</t>
        </r>
      </text>
    </comment>
    <comment ref="M4" authorId="0">
      <text>
        <r>
          <rPr>
            <b/>
            <sz val="18"/>
            <rFont val="Tahoma"/>
            <family val="2"/>
          </rPr>
          <t>WSTAW ZNACZNIK !</t>
        </r>
      </text>
    </comment>
    <comment ref="V4" authorId="0">
      <text>
        <r>
          <rPr>
            <b/>
            <sz val="18"/>
            <rFont val="Tahoma"/>
            <family val="2"/>
          </rPr>
          <t>WSTAW ZNACZNIK !</t>
        </r>
      </text>
    </comment>
    <comment ref="X4" authorId="0">
      <text>
        <r>
          <rPr>
            <b/>
            <sz val="18"/>
            <rFont val="Tahoma"/>
            <family val="2"/>
          </rPr>
          <t>WSTAW ZNACZNIK !</t>
        </r>
      </text>
    </comment>
    <comment ref="AJ3" authorId="0">
      <text>
        <r>
          <rPr>
            <sz val="9"/>
            <rFont val="Tahoma"/>
            <family val="2"/>
          </rPr>
          <t>koniec nieparzystych rzędów,
początek rzędów parzystych</t>
        </r>
      </text>
    </comment>
    <comment ref="AJ2" authorId="0">
      <text>
        <r>
          <rPr>
            <sz val="9"/>
            <rFont val="Tahoma"/>
            <family val="2"/>
          </rPr>
          <t>wpisujemy ręcznie liczbę oczek,
dla tego przodu w rzędach nieparzystych</t>
        </r>
      </text>
    </comment>
    <comment ref="AI4" authorId="0">
      <text>
        <r>
          <rPr>
            <b/>
            <sz val="9"/>
            <rFont val="Tahoma"/>
            <family val="0"/>
          </rPr>
          <t xml:space="preserve">razem oczek musi być tyle
ile podaje nam obliczenie powyższe
</t>
        </r>
        <r>
          <rPr>
            <sz val="9"/>
            <rFont val="Tahoma"/>
            <family val="2"/>
          </rPr>
          <t xml:space="preserve">wpisywać w rz. nieparz.
(dodawanie o. na końcu rz. nieparzystego)
</t>
        </r>
        <r>
          <rPr>
            <b/>
            <sz val="9"/>
            <rFont val="Tahoma"/>
            <family val="2"/>
          </rPr>
          <t>W OSTATNIM rzędzie nieparzystym przewidzianym na wys.
dekoltu wpisać liczbę oczek przewidzianą na środek dekoltu</t>
        </r>
      </text>
    </comment>
    <comment ref="AH4" authorId="0">
      <text>
        <r>
          <rPr>
            <b/>
            <sz val="18"/>
            <rFont val="Tahoma"/>
            <family val="2"/>
          </rPr>
          <t>WSTAW ZNACZNIK !</t>
        </r>
      </text>
    </comment>
    <comment ref="AF4" authorId="0">
      <text>
        <r>
          <rPr>
            <b/>
            <sz val="18"/>
            <rFont val="Tahoma"/>
            <family val="2"/>
          </rPr>
          <t>WSTAW ZNACZNIK !</t>
        </r>
      </text>
    </comment>
  </commentList>
</comments>
</file>

<file path=xl/comments3.xml><?xml version="1.0" encoding="utf-8"?>
<comments xmlns="http://schemas.openxmlformats.org/spreadsheetml/2006/main">
  <authors>
    <author>Alicja</author>
  </authors>
  <commentList>
    <comment ref="A5" authorId="0">
      <text>
        <r>
          <rPr>
            <sz val="9"/>
            <rFont val="Tahoma"/>
            <family val="0"/>
          </rPr>
          <t xml:space="preserve">
tylko rz. nieparzyste, bo najczęściej można dodawać oczka w co drugim rzędzie (dodanie 1 o. na końcu rzędu a potem dodanie 1 o. na początku następnego to w efekcie dodanie 2 o. na końcu rzędu)</t>
        </r>
      </text>
    </comment>
    <comment ref="N1" authorId="0">
      <text>
        <r>
          <rPr>
            <sz val="9"/>
            <rFont val="Tahoma"/>
            <family val="0"/>
          </rPr>
          <t xml:space="preserve">
Linia środka dekoltu
(druga strona symetrycznie)</t>
        </r>
      </text>
    </comment>
    <comment ref="B8" authorId="0">
      <text>
        <r>
          <rPr>
            <b/>
            <sz val="9"/>
            <rFont val="Tahoma"/>
            <family val="0"/>
          </rPr>
          <t xml:space="preserve">czerwony alert:
wysokość dekoltu mniejsza od wysokości "siodełka" ramienia !!!!
</t>
        </r>
        <r>
          <rPr>
            <sz val="9"/>
            <rFont val="Tahoma"/>
            <family val="2"/>
          </rPr>
          <t xml:space="preserve">Rysujemy dekolt do wysokości żółto zaznaczonych rzędów !!!!
</t>
        </r>
      </text>
    </comment>
  </commentList>
</comments>
</file>

<file path=xl/comments4.xml><?xml version="1.0" encoding="utf-8"?>
<comments xmlns="http://schemas.openxmlformats.org/spreadsheetml/2006/main">
  <authors>
    <author>Alicja</author>
  </authors>
  <commentList>
    <comment ref="G7" authorId="0">
      <text>
        <r>
          <rPr>
            <sz val="9"/>
            <rFont val="Tahoma"/>
            <family val="2"/>
          </rPr>
          <t>np.: 4 miejsca, bo:
z obu boków są znaczniki, zamykam oczka przed i za każdym znacznikiem</t>
        </r>
      </text>
    </comment>
    <comment ref="G15" authorId="0">
      <text>
        <r>
          <rPr>
            <sz val="9"/>
            <rFont val="Tahoma"/>
            <family val="2"/>
          </rPr>
          <t>np.: 4 miejsca, bo:
z obu boków po znaczniku, zamykam oczka przed i za każdym znacznikiem</t>
        </r>
      </text>
    </comment>
    <comment ref="G23" authorId="0">
      <text>
        <r>
          <rPr>
            <sz val="9"/>
            <rFont val="Tahoma"/>
            <family val="2"/>
          </rPr>
          <t>np.: 4 miejsca, bo:
z obu boków po znaczniku, zamykam oczka przed i za każdym znacznikiem</t>
        </r>
      </text>
    </comment>
    <comment ref="G31" authorId="0">
      <text>
        <r>
          <rPr>
            <sz val="9"/>
            <rFont val="Tahoma"/>
            <family val="2"/>
          </rPr>
          <t>np.: 4 miejsca, bo:
z obu boków po znaczniku, zamykam oczka przed i za każdym znacznikiem</t>
        </r>
      </text>
    </comment>
  </commentList>
</comments>
</file>

<file path=xl/sharedStrings.xml><?xml version="1.0" encoding="utf-8"?>
<sst xmlns="http://schemas.openxmlformats.org/spreadsheetml/2006/main" count="2984" uniqueCount="156">
  <si>
    <t>cm</t>
  </si>
  <si>
    <t>oczek</t>
  </si>
  <si>
    <t>obwód swetra na poziomie pachy/biustu</t>
  </si>
  <si>
    <t>tył</t>
  </si>
  <si>
    <t>Parz.</t>
  </si>
  <si>
    <t>Nieparz.</t>
  </si>
  <si>
    <t>co daje</t>
  </si>
  <si>
    <t>rękaw</t>
  </si>
  <si>
    <t>Próbka na drutach numer</t>
  </si>
  <si>
    <t>o. daje</t>
  </si>
  <si>
    <t>rz. daje</t>
  </si>
  <si>
    <t>rz.</t>
  </si>
  <si>
    <t>Włóczka</t>
  </si>
  <si>
    <t>WYKONANIE</t>
  </si>
  <si>
    <t>o.</t>
  </si>
  <si>
    <t>Wymiary swetra, jakie chcemy uzyskać:</t>
  </si>
  <si>
    <t>szerokość podkroju pachy</t>
  </si>
  <si>
    <t>Wyniki pomiaru próbki obliczeniowej:</t>
  </si>
  <si>
    <t>cm, czyli</t>
  </si>
  <si>
    <t>czyli</t>
  </si>
  <si>
    <t>różnica</t>
  </si>
  <si>
    <t>rz. wydłużonych z przodu</t>
  </si>
  <si>
    <t>Podzilić oczka wstawiając znaczniki:</t>
  </si>
  <si>
    <t>tył raglan</t>
  </si>
  <si>
    <t>pożądana wys. pachy od ramienia</t>
  </si>
  <si>
    <t>l. okr./rz.</t>
  </si>
  <si>
    <t>czyli łuk podkroju dekoltu mieści się w polu:</t>
  </si>
  <si>
    <t>szerokość</t>
  </si>
  <si>
    <t>wysokość</t>
  </si>
  <si>
    <t>w co 2 okr./rz.</t>
  </si>
  <si>
    <t>w co 3 okr./rz.</t>
  </si>
  <si>
    <t>w co 4 okr./rz.</t>
  </si>
  <si>
    <t>w co 1 i 2 okr./rz.</t>
  </si>
  <si>
    <t>w co 2 i 3 okr./rz.</t>
  </si>
  <si>
    <t>w co 3 i 4 okr./rz.</t>
  </si>
  <si>
    <t>prawy przód</t>
  </si>
  <si>
    <t>dekolt</t>
  </si>
  <si>
    <t>lewy przód</t>
  </si>
  <si>
    <t>na środku dekoltu dodam</t>
  </si>
  <si>
    <t>dodać</t>
  </si>
  <si>
    <t>przód - szer.dekoltu</t>
  </si>
  <si>
    <t>tutaj zapisz pierwotną wys.</t>
  </si>
  <si>
    <t>cm, na podkrój pachy, czyli</t>
  </si>
  <si>
    <t xml:space="preserve">czyli lewy przód musi mieć </t>
  </si>
  <si>
    <t>a prawy przód musi mieć w sumie</t>
  </si>
  <si>
    <t>o., znacznik</t>
  </si>
  <si>
    <t>Przerabiać oczka rękawa, tyłu i drugiego rękawa.</t>
  </si>
  <si>
    <t>W drugim rzędzie dodajemy oczka na raglan z przodu,</t>
  </si>
  <si>
    <t>czyli z pierwszego oczka robimy dwa oczka,</t>
  </si>
  <si>
    <t>w czym po pierwszym oczku wstawiamy znacznik.</t>
  </si>
  <si>
    <t>Na końcu drugiego rzędu też robimy dwa oczka</t>
  </si>
  <si>
    <t xml:space="preserve">z jednego oczka, w czym przed drugim wstawiamy </t>
  </si>
  <si>
    <t>W tych polach piszemy</t>
  </si>
  <si>
    <t>Tutaj są wyniki (nie ruszać !)</t>
  </si>
  <si>
    <t>okr./rz.</t>
  </si>
  <si>
    <t>wyrabiana szerokość dekoltu przód</t>
  </si>
  <si>
    <t>obwód rękawa</t>
  </si>
  <si>
    <t>wyrabiana wys. dekoltu przód</t>
  </si>
  <si>
    <t>Po dodaniu</t>
  </si>
  <si>
    <t>o. na środek dekoltu dalej robimy</t>
  </si>
  <si>
    <t>Zwężanie zacznę na wys.</t>
  </si>
  <si>
    <t>cm, od pachy, a skończę na wys.</t>
  </si>
  <si>
    <t>Obwód w klatce piersiowej to</t>
  </si>
  <si>
    <t>cm, a obwód w talii to</t>
  </si>
  <si>
    <t>cm.</t>
  </si>
  <si>
    <t>Czyli chcę zwęzić o</t>
  </si>
  <si>
    <t>cm, czyli o</t>
  </si>
  <si>
    <t>Zwężać będę przez</t>
  </si>
  <si>
    <t>Na zwężanie będę przerabiać 2 o. razem w</t>
  </si>
  <si>
    <t>miejscach, czyli</t>
  </si>
  <si>
    <t>razy "zgubić"</t>
  </si>
  <si>
    <t>o. w co</t>
  </si>
  <si>
    <t>ZWĘŻĄNIE NA TALIĘ</t>
  </si>
  <si>
    <t>POSZERZANIE NA BIODRA</t>
  </si>
  <si>
    <t>Poszerzanie zacznę na wys.</t>
  </si>
  <si>
    <t>Obwód w talii to</t>
  </si>
  <si>
    <t>cm, a obwód w biodrach to</t>
  </si>
  <si>
    <t>Czyli chcę poszerzyć o</t>
  </si>
  <si>
    <t>Poszerzać będę przez</t>
  </si>
  <si>
    <t>Na poszerzanie będę dodawać 1 o.w</t>
  </si>
  <si>
    <t>razy dodać</t>
  </si>
  <si>
    <t>Obwód rękawa pod pachą to</t>
  </si>
  <si>
    <t>cm, a obwód końcowy</t>
  </si>
  <si>
    <t>ZWĘŻĄNIE RĘKAWA</t>
  </si>
  <si>
    <t>POSZERZANIE RĘKAWA</t>
  </si>
  <si>
    <t>Na poszerzanie będę dodawać 1 o. w</t>
  </si>
  <si>
    <t>już w okrążeniach, wstawić znacznik dla początku okr.</t>
  </si>
  <si>
    <t>o. =</t>
  </si>
  <si>
    <t>cm, od pachy a skończę na wys.</t>
  </si>
  <si>
    <t>na śroku dekoltu dodaj około</t>
  </si>
  <si>
    <t>1x</t>
  </si>
  <si>
    <t xml:space="preserve">Pozostałe </t>
  </si>
  <si>
    <t>wcześniej w co drugim rz. dodawaj obustronnie</t>
  </si>
  <si>
    <t>o. dodaj w rzędach wcześniejszych</t>
  </si>
  <si>
    <t>po jednym oczku w co 2, 4 a jeszcze wcześniej w co 6 rz.</t>
  </si>
  <si>
    <t>czyli już około =</t>
  </si>
  <si>
    <t>Dane dotyczące dekoltu przód dla tabelki</t>
  </si>
  <si>
    <t>Zasada dekolt okrągłego</t>
  </si>
  <si>
    <t>Wciągu ostatnich</t>
  </si>
  <si>
    <t>rz. trzeba dodać w sumie</t>
  </si>
  <si>
    <t>minimum około</t>
  </si>
  <si>
    <t>potem na końcu każdego rzędu dodawaj</t>
  </si>
  <si>
    <t>najlepiej gdy wys. dekoltu ma</t>
  </si>
  <si>
    <t>Reszta pojedynczo w co 4 i/lub 6 rz.</t>
  </si>
  <si>
    <t>DEKOLT       W      SEREK</t>
  </si>
  <si>
    <t>DEKOLT        OKRĄGŁY</t>
  </si>
  <si>
    <t>DEKOLT       KWADRATOWY</t>
  </si>
  <si>
    <t>W rzędzie</t>
  </si>
  <si>
    <t xml:space="preserve">We wcześniejszych rzędach nie dodawać </t>
  </si>
  <si>
    <t>dodać prosto</t>
  </si>
  <si>
    <t>żadnych oczek na dekolt.</t>
  </si>
  <si>
    <t>NIC TU NIE PISAĆ !</t>
  </si>
  <si>
    <t>Z</t>
  </si>
  <si>
    <t>z</t>
  </si>
  <si>
    <t>Wstawić też znaczniki rozdzielając oczka dekoltu od reszty</t>
  </si>
  <si>
    <t xml:space="preserve">przodu. </t>
  </si>
  <si>
    <t>Miejsca umieszczenia znaczników jest wskazane w tabelce.</t>
  </si>
  <si>
    <t>znacznik. Teraz mamy już wszystkie 4 znaczniki.</t>
  </si>
  <si>
    <t>Obliczenia kontrolne dla końcowej liczby o. elementów</t>
  </si>
  <si>
    <t>Dane dotyczące dekoltu po prawej stronie tabelki</t>
  </si>
  <si>
    <t>raglan lewy przód</t>
  </si>
  <si>
    <t>dekolt lewy przód</t>
  </si>
  <si>
    <t>lewy rękaw</t>
  </si>
  <si>
    <t>prawy rękaw</t>
  </si>
  <si>
    <t>raglan prawy przód</t>
  </si>
  <si>
    <t>WYBIERZ SWÓJ LEWY RĘKAW</t>
  </si>
  <si>
    <t>DEKOLT             PRZÓD  (dane kontrolne)</t>
  </si>
  <si>
    <t>liczba rz.</t>
  </si>
  <si>
    <t>liczba o. -&gt;</t>
  </si>
  <si>
    <t>połowa szer. dekoltu</t>
  </si>
  <si>
    <t>wys. dekoltu (tylko rz. nieparz.)</t>
  </si>
  <si>
    <t>Wstawiamy x lub X</t>
  </si>
  <si>
    <t>przepisz</t>
  </si>
  <si>
    <t>l. rz. dodawania o. z przodu i tyłu</t>
  </si>
  <si>
    <t>l. rz. dla wysokości pachy</t>
  </si>
  <si>
    <t>rz./okr.</t>
  </si>
  <si>
    <t>nr rz./okr.</t>
  </si>
  <si>
    <t>nabrana liczba oczek na "rękaw"</t>
  </si>
  <si>
    <t>liczba oczek na "ramię"</t>
  </si>
  <si>
    <t>znaczniki przestawiam by "rękaw" miał</t>
  </si>
  <si>
    <t>wys. dekoltu przód</t>
  </si>
  <si>
    <t>ile rzędów/okrążeń musimy robić od nabrania oczek, aby uzyskać porządaną wysokość pachy od ramienia</t>
  </si>
  <si>
    <t>Dodawanie oczek na rękaw w zakładce "rękaw", trzeba przepisać dodawanie oczek na dekolt</t>
  </si>
  <si>
    <r>
      <t>UWAGA</t>
    </r>
    <r>
      <rPr>
        <sz val="14"/>
        <rFont val="Arial"/>
        <family val="2"/>
      </rPr>
      <t>, w tym sweterku obraz dekoltu dotyczy CAŁEJ wysokości dekoltu</t>
    </r>
  </si>
  <si>
    <t>x</t>
  </si>
  <si>
    <t>Nabrać</t>
  </si>
  <si>
    <t>ALERT:</t>
  </si>
  <si>
    <t>wysokość skosu ramienia</t>
  </si>
  <si>
    <t>tak zaznaczone rzędy przepisujemy do pierwszego arkuszu</t>
  </si>
  <si>
    <t>Pozostałe rzędy w tym kolorze przepisujemy do akruszu "rękaw"</t>
  </si>
  <si>
    <t>jeans 160m/50g 55% cotton</t>
  </si>
  <si>
    <t>l.o.</t>
  </si>
  <si>
    <t>WYBIERZ SWÓJ PRAWY RĘKAW</t>
  </si>
  <si>
    <t>3.5</t>
  </si>
  <si>
    <t>w co 1 okr./rz.</t>
  </si>
  <si>
    <t>CZERWONY ALERT</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</si>
</sst>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
    <numFmt numFmtId="166" formatCode="#,##0\ &quot;zł&quot;"/>
    <numFmt numFmtId="167" formatCode="0.000"/>
    <numFmt numFmtId="168" formatCode="0.0000"/>
    <numFmt numFmtId="169" formatCode="0.000000"/>
  </numFmts>
  <fonts count="47">
    <font>
      <sz val="10"/>
      <name val="Arial"/>
      <family val="0"/>
    </font>
    <font>
      <sz val="8"/>
      <name val="Arial"/>
      <family val="0"/>
    </font>
    <font>
      <b/>
      <sz val="10"/>
      <color indexed="8"/>
      <name val="Book Antiqua"/>
      <family val="1"/>
    </font>
    <font>
      <sz val="10"/>
      <name val="Book Antiqua"/>
      <family val="1"/>
    </font>
    <font>
      <b/>
      <sz val="10"/>
      <name val="Book Antiqua"/>
      <family val="1"/>
    </font>
    <font>
      <sz val="9"/>
      <name val="Tahoma"/>
      <family val="2"/>
    </font>
    <font>
      <b/>
      <sz val="9"/>
      <name val="Tahoma"/>
      <family val="0"/>
    </font>
    <font>
      <b/>
      <sz val="10"/>
      <color indexed="9"/>
      <name val="Book Antiqua"/>
      <family val="1"/>
    </font>
    <font>
      <sz val="10"/>
      <color indexed="8"/>
      <name val="Book Antiqua"/>
      <family val="1"/>
    </font>
    <font>
      <sz val="10"/>
      <color indexed="12"/>
      <name val="Book Antiqua"/>
      <family val="1"/>
    </font>
    <font>
      <u val="single"/>
      <sz val="9"/>
      <name val="Tahoma"/>
      <family val="2"/>
    </font>
    <font>
      <sz val="8"/>
      <name val="Book Antiqua"/>
      <family val="1"/>
    </font>
    <font>
      <b/>
      <sz val="9.3"/>
      <name val="Book Antiqua"/>
      <family val="1"/>
    </font>
    <font>
      <sz val="7"/>
      <name val="Book Antiqua"/>
      <family val="1"/>
    </font>
    <font>
      <sz val="9"/>
      <name val="Book Antiqua"/>
      <family val="1"/>
    </font>
    <font>
      <sz val="10"/>
      <color indexed="9"/>
      <name val="Book Antiqua"/>
      <family val="1"/>
    </font>
    <font>
      <b/>
      <sz val="18"/>
      <name val="Tahoma"/>
      <family val="2"/>
    </font>
    <font>
      <b/>
      <sz val="8"/>
      <color indexed="22"/>
      <name val="Book Antiqua"/>
      <family val="1"/>
    </font>
    <font>
      <b/>
      <sz val="10"/>
      <color indexed="10"/>
      <name val="Book Antiqua"/>
      <family val="1"/>
    </font>
    <font>
      <b/>
      <sz val="9"/>
      <name val="Book Antiqua"/>
      <family val="1"/>
    </font>
    <font>
      <sz val="10"/>
      <name val="Tahoma"/>
      <family val="2"/>
    </font>
    <font>
      <b/>
      <sz val="14"/>
      <name val="Arial"/>
      <family val="2"/>
    </font>
    <font>
      <sz val="14"/>
      <name val="Arial"/>
      <family val="2"/>
    </font>
    <font>
      <b/>
      <sz val="8"/>
      <color indexed="10"/>
      <name val="Book Antiqua"/>
      <family val="1"/>
    </font>
    <font>
      <b/>
      <sz val="24"/>
      <color indexed="9"/>
      <name val="Book Antiqua"/>
      <family val="1"/>
    </font>
    <font>
      <sz val="14"/>
      <color indexed="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u val="single"/>
      <sz val="10"/>
      <color indexed="12"/>
      <name val="Arial"/>
      <family val="0"/>
    </font>
    <font>
      <u val="single"/>
      <sz val="10"/>
      <color indexed="36"/>
      <name val="Arial"/>
      <family val="0"/>
    </font>
    <font>
      <sz val="9"/>
      <name val="Arial"/>
      <family val="0"/>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63"/>
        <bgColor indexed="64"/>
      </patternFill>
    </fill>
    <fill>
      <patternFill patternType="solid">
        <fgColor indexed="40"/>
        <bgColor indexed="64"/>
      </patternFill>
    </fill>
    <fill>
      <patternFill patternType="solid">
        <fgColor indexed="8"/>
        <bgColor indexed="64"/>
      </patternFill>
    </fill>
    <fill>
      <patternFill patternType="solid">
        <fgColor indexed="41"/>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style="medium"/>
      <top style="medium"/>
      <bottom style="medium"/>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medium"/>
      <right>
        <color indexed="63"/>
      </right>
      <top style="medium"/>
      <bottom>
        <color indexed="63"/>
      </bottom>
    </border>
    <border>
      <left style="medium"/>
      <right>
        <color indexed="63"/>
      </right>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medium"/>
      <top style="medium"/>
      <bottom>
        <color indexed="63"/>
      </bottom>
    </border>
    <border>
      <left style="thin"/>
      <right style="thin"/>
      <top style="thin"/>
      <bottom style="thin"/>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style="thin"/>
      <right style="thin"/>
      <top style="thin"/>
      <bottom style="medium"/>
    </border>
    <border>
      <left style="thin"/>
      <right style="thin"/>
      <top style="medium"/>
      <bottom style="thin"/>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color indexed="63"/>
      </left>
      <right>
        <color indexed="63"/>
      </right>
      <top style="medium"/>
      <bottom>
        <color indexed="63"/>
      </bottom>
    </border>
    <border>
      <left style="medium"/>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medium"/>
    </border>
    <border>
      <left style="thin"/>
      <right>
        <color indexed="63"/>
      </right>
      <top style="thin"/>
      <bottom style="medium"/>
    </border>
    <border>
      <left>
        <color indexed="63"/>
      </left>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style="thin"/>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31" fillId="0" borderId="3" applyNumberFormat="0" applyFill="0" applyAlignment="0" applyProtection="0"/>
    <xf numFmtId="0" fontId="32" fillId="21"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20" borderId="1" applyNumberFormat="0" applyAlignment="0" applyProtection="0"/>
    <xf numFmtId="0" fontId="44"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 borderId="0" applyNumberFormat="0" applyBorder="0" applyAlignment="0" applyProtection="0"/>
  </cellStyleXfs>
  <cellXfs count="433">
    <xf numFmtId="0" fontId="0" fillId="0" borderId="0" xfId="0" applyAlignment="1">
      <alignment/>
    </xf>
    <xf numFmtId="0" fontId="4" fillId="20" borderId="1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vertical="center" wrapText="1"/>
    </xf>
    <xf numFmtId="1" fontId="3" fillId="0" borderId="0" xfId="0" applyNumberFormat="1" applyFont="1" applyFill="1" applyBorder="1" applyAlignment="1">
      <alignment/>
    </xf>
    <xf numFmtId="0" fontId="3" fillId="0" borderId="0" xfId="0" applyFont="1" applyFill="1" applyBorder="1" applyAlignment="1">
      <alignment/>
    </xf>
    <xf numFmtId="1" fontId="3" fillId="0" borderId="11" xfId="0" applyNumberFormat="1" applyFont="1" applyFill="1" applyBorder="1" applyAlignment="1">
      <alignment/>
    </xf>
    <xf numFmtId="0" fontId="3" fillId="0" borderId="12" xfId="0" applyFont="1" applyFill="1" applyBorder="1" applyAlignment="1">
      <alignment/>
    </xf>
    <xf numFmtId="0" fontId="4" fillId="20" borderId="10" xfId="0" applyFont="1" applyFill="1" applyBorder="1" applyAlignment="1">
      <alignment horizontal="center"/>
    </xf>
    <xf numFmtId="1" fontId="3" fillId="0" borderId="0" xfId="0" applyNumberFormat="1" applyFont="1" applyFill="1" applyBorder="1" applyAlignment="1">
      <alignment horizontal="center"/>
    </xf>
    <xf numFmtId="0" fontId="3" fillId="0" borderId="0" xfId="0" applyFont="1" applyFill="1" applyBorder="1" applyAlignment="1">
      <alignment vertical="center" wrapText="1"/>
    </xf>
    <xf numFmtId="0" fontId="3" fillId="0" borderId="0" xfId="0" applyFont="1" applyAlignment="1">
      <alignment/>
    </xf>
    <xf numFmtId="0" fontId="3" fillId="0" borderId="0" xfId="0" applyFont="1" applyBorder="1" applyAlignment="1">
      <alignment/>
    </xf>
    <xf numFmtId="0" fontId="3" fillId="0" borderId="0" xfId="0" applyFont="1" applyFill="1" applyAlignment="1">
      <alignment/>
    </xf>
    <xf numFmtId="0" fontId="3" fillId="20" borderId="13" xfId="0" applyFont="1" applyFill="1" applyBorder="1" applyAlignment="1">
      <alignment/>
    </xf>
    <xf numFmtId="0" fontId="3" fillId="0" borderId="14" xfId="0" applyFont="1" applyFill="1" applyBorder="1" applyAlignment="1">
      <alignment/>
    </xf>
    <xf numFmtId="0" fontId="3" fillId="0" borderId="15" xfId="0" applyFont="1" applyBorder="1" applyAlignment="1">
      <alignment/>
    </xf>
    <xf numFmtId="0" fontId="3" fillId="20" borderId="14" xfId="0" applyFont="1" applyFill="1" applyBorder="1" applyAlignment="1">
      <alignment/>
    </xf>
    <xf numFmtId="0" fontId="3" fillId="20" borderId="16" xfId="0" applyFont="1" applyFill="1" applyBorder="1" applyAlignment="1">
      <alignment/>
    </xf>
    <xf numFmtId="0" fontId="3" fillId="0" borderId="17" xfId="0" applyFont="1" applyBorder="1" applyAlignment="1">
      <alignment/>
    </xf>
    <xf numFmtId="1" fontId="3" fillId="0" borderId="0" xfId="0" applyNumberFormat="1" applyFont="1" applyAlignment="1">
      <alignment/>
    </xf>
    <xf numFmtId="0" fontId="4" fillId="20" borderId="18" xfId="0" applyFont="1" applyFill="1" applyBorder="1" applyAlignment="1">
      <alignment horizontal="left"/>
    </xf>
    <xf numFmtId="0" fontId="3" fillId="20" borderId="19" xfId="0" applyFont="1" applyFill="1" applyBorder="1" applyAlignment="1">
      <alignment/>
    </xf>
    <xf numFmtId="0" fontId="3" fillId="0" borderId="20" xfId="0" applyFont="1" applyFill="1" applyBorder="1" applyAlignment="1">
      <alignment/>
    </xf>
    <xf numFmtId="0" fontId="3" fillId="20" borderId="20" xfId="0" applyFont="1" applyFill="1" applyBorder="1" applyAlignment="1">
      <alignment/>
    </xf>
    <xf numFmtId="0" fontId="3" fillId="20" borderId="21" xfId="0" applyFont="1" applyFill="1" applyBorder="1" applyAlignment="1">
      <alignment/>
    </xf>
    <xf numFmtId="1" fontId="3" fillId="0" borderId="22" xfId="0" applyNumberFormat="1" applyFont="1" applyBorder="1" applyAlignment="1">
      <alignment/>
    </xf>
    <xf numFmtId="1" fontId="3" fillId="20" borderId="23" xfId="0" applyNumberFormat="1" applyFont="1" applyFill="1" applyBorder="1" applyAlignment="1">
      <alignment/>
    </xf>
    <xf numFmtId="1" fontId="3" fillId="20" borderId="22" xfId="0" applyNumberFormat="1" applyFont="1" applyFill="1" applyBorder="1" applyAlignment="1">
      <alignment/>
    </xf>
    <xf numFmtId="1" fontId="3" fillId="20" borderId="24" xfId="0" applyNumberFormat="1" applyFont="1" applyFill="1" applyBorder="1" applyAlignment="1">
      <alignment/>
    </xf>
    <xf numFmtId="0" fontId="4" fillId="20" borderId="25" xfId="0" applyFont="1" applyFill="1" applyBorder="1" applyAlignment="1">
      <alignment/>
    </xf>
    <xf numFmtId="0" fontId="3" fillId="0" borderId="26" xfId="0" applyFont="1" applyBorder="1" applyAlignment="1">
      <alignment/>
    </xf>
    <xf numFmtId="0" fontId="4" fillId="20" borderId="27" xfId="0" applyFont="1" applyFill="1" applyBorder="1" applyAlignment="1">
      <alignment/>
    </xf>
    <xf numFmtId="0" fontId="3" fillId="0" borderId="26" xfId="0" applyFont="1" applyFill="1" applyBorder="1" applyAlignment="1">
      <alignment/>
    </xf>
    <xf numFmtId="0" fontId="3" fillId="20" borderId="28" xfId="0" applyFont="1" applyFill="1" applyBorder="1" applyAlignment="1">
      <alignment/>
    </xf>
    <xf numFmtId="0" fontId="3" fillId="20" borderId="15" xfId="0" applyFont="1" applyFill="1" applyBorder="1" applyAlignment="1">
      <alignment/>
    </xf>
    <xf numFmtId="0" fontId="3" fillId="20" borderId="29" xfId="0" applyFont="1" applyFill="1" applyBorder="1" applyAlignment="1">
      <alignment/>
    </xf>
    <xf numFmtId="0" fontId="3" fillId="20" borderId="22" xfId="0" applyFont="1" applyFill="1" applyBorder="1" applyAlignment="1">
      <alignment/>
    </xf>
    <xf numFmtId="0" fontId="3" fillId="0" borderId="22" xfId="0" applyFont="1" applyBorder="1" applyAlignment="1">
      <alignment/>
    </xf>
    <xf numFmtId="0" fontId="3" fillId="20" borderId="24" xfId="0" applyFont="1" applyFill="1" applyBorder="1" applyAlignment="1">
      <alignment/>
    </xf>
    <xf numFmtId="0" fontId="3" fillId="0" borderId="22" xfId="0" applyFont="1" applyFill="1" applyBorder="1" applyAlignment="1">
      <alignment/>
    </xf>
    <xf numFmtId="0" fontId="3" fillId="0" borderId="10" xfId="0" applyFont="1" applyBorder="1" applyAlignment="1">
      <alignment/>
    </xf>
    <xf numFmtId="0" fontId="3" fillId="24" borderId="26" xfId="0" applyFont="1" applyFill="1" applyBorder="1" applyAlignment="1">
      <alignment/>
    </xf>
    <xf numFmtId="1" fontId="3" fillId="24" borderId="26" xfId="0" applyNumberFormat="1" applyFont="1" applyFill="1" applyBorder="1" applyAlignment="1">
      <alignment/>
    </xf>
    <xf numFmtId="2" fontId="3" fillId="24" borderId="26" xfId="0" applyNumberFormat="1" applyFont="1" applyFill="1" applyBorder="1" applyAlignment="1">
      <alignment/>
    </xf>
    <xf numFmtId="0" fontId="4" fillId="20" borderId="17" xfId="0" applyFont="1" applyFill="1" applyBorder="1" applyAlignment="1">
      <alignment/>
    </xf>
    <xf numFmtId="0" fontId="3" fillId="20" borderId="23" xfId="0" applyFont="1" applyFill="1" applyBorder="1" applyAlignment="1">
      <alignment/>
    </xf>
    <xf numFmtId="0" fontId="3" fillId="0" borderId="18" xfId="0" applyFont="1" applyBorder="1" applyAlignment="1">
      <alignment/>
    </xf>
    <xf numFmtId="1" fontId="3" fillId="24" borderId="10" xfId="0" applyNumberFormat="1" applyFont="1" applyFill="1" applyBorder="1" applyAlignment="1">
      <alignment/>
    </xf>
    <xf numFmtId="0" fontId="3" fillId="0" borderId="14" xfId="0" applyFont="1" applyBorder="1" applyAlignment="1">
      <alignment/>
    </xf>
    <xf numFmtId="0" fontId="3" fillId="0" borderId="16" xfId="0" applyFont="1" applyBorder="1" applyAlignment="1">
      <alignment/>
    </xf>
    <xf numFmtId="1" fontId="3" fillId="24" borderId="30" xfId="0" applyNumberFormat="1" applyFont="1" applyFill="1" applyBorder="1" applyAlignment="1">
      <alignment/>
    </xf>
    <xf numFmtId="0" fontId="3" fillId="0" borderId="30" xfId="0" applyFont="1" applyBorder="1" applyAlignment="1">
      <alignment/>
    </xf>
    <xf numFmtId="0" fontId="3" fillId="25" borderId="26" xfId="0" applyFont="1" applyFill="1" applyBorder="1" applyAlignment="1">
      <alignment/>
    </xf>
    <xf numFmtId="2" fontId="3" fillId="0" borderId="26" xfId="0" applyNumberFormat="1" applyFont="1" applyFill="1" applyBorder="1" applyAlignment="1">
      <alignment/>
    </xf>
    <xf numFmtId="3" fontId="3" fillId="24" borderId="26" xfId="0" applyNumberFormat="1" applyFont="1" applyFill="1" applyBorder="1" applyAlignment="1">
      <alignment/>
    </xf>
    <xf numFmtId="0" fontId="3" fillId="0" borderId="31" xfId="0" applyFont="1" applyBorder="1" applyAlignment="1">
      <alignment/>
    </xf>
    <xf numFmtId="0" fontId="8" fillId="0" borderId="16" xfId="0" applyFont="1" applyFill="1" applyBorder="1" applyAlignment="1">
      <alignment horizontal="center"/>
    </xf>
    <xf numFmtId="0" fontId="8" fillId="0" borderId="30" xfId="0" applyFont="1" applyFill="1" applyBorder="1" applyAlignment="1">
      <alignment horizontal="center"/>
    </xf>
    <xf numFmtId="0" fontId="3" fillId="25" borderId="30" xfId="0" applyFont="1" applyFill="1" applyBorder="1" applyAlignment="1">
      <alignment/>
    </xf>
    <xf numFmtId="0" fontId="4" fillId="0" borderId="0" xfId="0" applyFont="1" applyFill="1" applyBorder="1" applyAlignment="1">
      <alignment/>
    </xf>
    <xf numFmtId="0" fontId="9" fillId="0" borderId="0" xfId="0" applyFont="1" applyFill="1" applyBorder="1" applyAlignment="1">
      <alignment/>
    </xf>
    <xf numFmtId="1" fontId="3" fillId="0" borderId="0" xfId="0" applyNumberFormat="1" applyFont="1" applyFill="1" applyAlignment="1">
      <alignment/>
    </xf>
    <xf numFmtId="0" fontId="3" fillId="25" borderId="31" xfId="0" applyFont="1" applyFill="1" applyBorder="1" applyAlignment="1">
      <alignment horizontal="center"/>
    </xf>
    <xf numFmtId="0" fontId="2" fillId="0" borderId="23" xfId="0" applyFont="1" applyBorder="1" applyAlignment="1">
      <alignment/>
    </xf>
    <xf numFmtId="0" fontId="3" fillId="0" borderId="22" xfId="0" applyFont="1" applyFill="1" applyBorder="1" applyAlignment="1">
      <alignment horizontal="center"/>
    </xf>
    <xf numFmtId="0" fontId="3" fillId="0" borderId="24" xfId="0" applyFont="1" applyBorder="1" applyAlignment="1">
      <alignment/>
    </xf>
    <xf numFmtId="0" fontId="11" fillId="0" borderId="0" xfId="0" applyFont="1" applyFill="1" applyAlignment="1">
      <alignment/>
    </xf>
    <xf numFmtId="0" fontId="3" fillId="0" borderId="14" xfId="0" applyFont="1" applyFill="1" applyBorder="1" applyAlignment="1">
      <alignment horizontal="right"/>
    </xf>
    <xf numFmtId="0" fontId="3" fillId="0" borderId="26" xfId="0" applyFont="1" applyFill="1" applyBorder="1" applyAlignment="1">
      <alignment horizontal="right"/>
    </xf>
    <xf numFmtId="0" fontId="3" fillId="0" borderId="32" xfId="0" applyFont="1" applyBorder="1" applyAlignment="1">
      <alignment/>
    </xf>
    <xf numFmtId="0" fontId="3" fillId="0" borderId="12" xfId="0" applyFont="1" applyBorder="1" applyAlignment="1">
      <alignment/>
    </xf>
    <xf numFmtId="0" fontId="3" fillId="0" borderId="33" xfId="0" applyFont="1" applyBorder="1" applyAlignment="1">
      <alignment/>
    </xf>
    <xf numFmtId="0" fontId="3" fillId="0" borderId="13" xfId="0" applyFont="1" applyBorder="1" applyAlignment="1">
      <alignment/>
    </xf>
    <xf numFmtId="0" fontId="11" fillId="0" borderId="23" xfId="0" applyFont="1" applyFill="1" applyBorder="1" applyAlignment="1">
      <alignment/>
    </xf>
    <xf numFmtId="0" fontId="11" fillId="0" borderId="22" xfId="0" applyFont="1" applyBorder="1" applyAlignment="1">
      <alignment/>
    </xf>
    <xf numFmtId="0" fontId="11" fillId="0" borderId="22" xfId="0" applyFont="1" applyFill="1" applyBorder="1" applyAlignment="1">
      <alignment/>
    </xf>
    <xf numFmtId="2" fontId="11" fillId="0" borderId="22" xfId="0" applyNumberFormat="1" applyFont="1" applyFill="1" applyBorder="1" applyAlignment="1">
      <alignment/>
    </xf>
    <xf numFmtId="0" fontId="3" fillId="0" borderId="34" xfId="0" applyFont="1" applyBorder="1" applyAlignment="1">
      <alignment/>
    </xf>
    <xf numFmtId="0" fontId="3" fillId="24" borderId="34" xfId="0" applyFont="1" applyFill="1" applyBorder="1" applyAlignment="1">
      <alignment/>
    </xf>
    <xf numFmtId="1" fontId="3" fillId="24" borderId="34" xfId="0" applyNumberFormat="1" applyFont="1" applyFill="1" applyBorder="1" applyAlignment="1">
      <alignment/>
    </xf>
    <xf numFmtId="0" fontId="4" fillId="20" borderId="17" xfId="0" applyFont="1" applyFill="1" applyBorder="1" applyAlignment="1">
      <alignment vertical="center"/>
    </xf>
    <xf numFmtId="0" fontId="3" fillId="20" borderId="35" xfId="0" applyFont="1" applyFill="1" applyBorder="1" applyAlignment="1">
      <alignment vertical="center" wrapText="1"/>
    </xf>
    <xf numFmtId="0" fontId="3" fillId="20" borderId="27" xfId="0" applyFont="1" applyFill="1" applyBorder="1" applyAlignment="1">
      <alignment vertical="center" wrapText="1"/>
    </xf>
    <xf numFmtId="0" fontId="4" fillId="20" borderId="36" xfId="0" applyFont="1" applyFill="1" applyBorder="1" applyAlignment="1">
      <alignment/>
    </xf>
    <xf numFmtId="0" fontId="4" fillId="20" borderId="12" xfId="0" applyFont="1" applyFill="1" applyBorder="1" applyAlignment="1">
      <alignment/>
    </xf>
    <xf numFmtId="0" fontId="4" fillId="20" borderId="33" xfId="0" applyFont="1" applyFill="1" applyBorder="1" applyAlignment="1">
      <alignment/>
    </xf>
    <xf numFmtId="0" fontId="3" fillId="0" borderId="37" xfId="0" applyFont="1" applyBorder="1" applyAlignment="1">
      <alignment/>
    </xf>
    <xf numFmtId="0" fontId="3" fillId="0" borderId="38" xfId="0" applyFont="1" applyBorder="1" applyAlignment="1">
      <alignment/>
    </xf>
    <xf numFmtId="0" fontId="3" fillId="0" borderId="16" xfId="0" applyFont="1" applyFill="1" applyBorder="1" applyAlignment="1">
      <alignment/>
    </xf>
    <xf numFmtId="2" fontId="3" fillId="24" borderId="30" xfId="0" applyNumberFormat="1" applyFont="1" applyFill="1" applyBorder="1" applyAlignment="1">
      <alignment/>
    </xf>
    <xf numFmtId="0" fontId="3" fillId="0" borderId="24" xfId="0" applyFont="1" applyFill="1" applyBorder="1" applyAlignment="1">
      <alignment/>
    </xf>
    <xf numFmtId="1" fontId="3" fillId="0" borderId="23" xfId="0" applyNumberFormat="1" applyFont="1" applyFill="1" applyBorder="1" applyAlignment="1">
      <alignment/>
    </xf>
    <xf numFmtId="0" fontId="3" fillId="0" borderId="22" xfId="0" applyFont="1" applyFill="1" applyBorder="1" applyAlignment="1">
      <alignment horizontal="left" vertical="center" wrapText="1"/>
    </xf>
    <xf numFmtId="1" fontId="3" fillId="0" borderId="24" xfId="0" applyNumberFormat="1" applyFont="1" applyFill="1" applyBorder="1" applyAlignment="1">
      <alignment/>
    </xf>
    <xf numFmtId="1" fontId="3" fillId="0" borderId="26" xfId="0" applyNumberFormat="1" applyFont="1" applyFill="1" applyBorder="1" applyAlignment="1">
      <alignment/>
    </xf>
    <xf numFmtId="0" fontId="13" fillId="0" borderId="14" xfId="0" applyFont="1" applyFill="1" applyBorder="1" applyAlignment="1">
      <alignment horizontal="right"/>
    </xf>
    <xf numFmtId="1" fontId="3" fillId="0" borderId="26" xfId="0" applyNumberFormat="1" applyFont="1" applyFill="1" applyBorder="1" applyAlignment="1">
      <alignment horizontal="right"/>
    </xf>
    <xf numFmtId="0" fontId="3" fillId="0" borderId="0" xfId="0" applyFont="1" applyAlignment="1">
      <alignment/>
    </xf>
    <xf numFmtId="1" fontId="3" fillId="0" borderId="0" xfId="0" applyNumberFormat="1" applyFont="1" applyAlignment="1">
      <alignment/>
    </xf>
    <xf numFmtId="0" fontId="3" fillId="25" borderId="0" xfId="0" applyFont="1" applyFill="1" applyBorder="1" applyAlignment="1">
      <alignment/>
    </xf>
    <xf numFmtId="0" fontId="3" fillId="0" borderId="32" xfId="0" applyFont="1" applyBorder="1" applyAlignment="1">
      <alignment/>
    </xf>
    <xf numFmtId="0" fontId="3" fillId="24" borderId="0" xfId="0" applyFont="1" applyFill="1" applyBorder="1" applyAlignment="1">
      <alignment/>
    </xf>
    <xf numFmtId="1" fontId="3" fillId="24" borderId="0" xfId="0" applyNumberFormat="1" applyFont="1" applyFill="1" applyBorder="1" applyAlignment="1">
      <alignment/>
    </xf>
    <xf numFmtId="0" fontId="3" fillId="0" borderId="0" xfId="0" applyFont="1" applyBorder="1" applyAlignment="1">
      <alignment/>
    </xf>
    <xf numFmtId="0" fontId="3" fillId="0" borderId="39" xfId="0" applyFont="1" applyBorder="1" applyAlignment="1">
      <alignment/>
    </xf>
    <xf numFmtId="1" fontId="3" fillId="24" borderId="36" xfId="0" applyNumberFormat="1" applyFont="1" applyFill="1" applyBorder="1" applyAlignment="1">
      <alignment/>
    </xf>
    <xf numFmtId="1" fontId="3" fillId="0" borderId="12" xfId="0" applyNumberFormat="1" applyFont="1" applyBorder="1" applyAlignment="1">
      <alignment/>
    </xf>
    <xf numFmtId="1" fontId="3" fillId="24" borderId="12" xfId="0" applyNumberFormat="1" applyFont="1" applyFill="1" applyBorder="1" applyAlignment="1">
      <alignment/>
    </xf>
    <xf numFmtId="1" fontId="3" fillId="0" borderId="33" xfId="0" applyNumberFormat="1" applyFont="1" applyBorder="1" applyAlignment="1">
      <alignment/>
    </xf>
    <xf numFmtId="1" fontId="3" fillId="0" borderId="0" xfId="0" applyNumberFormat="1" applyFont="1" applyBorder="1" applyAlignment="1">
      <alignment/>
    </xf>
    <xf numFmtId="0" fontId="3" fillId="0" borderId="0" xfId="0" applyFont="1" applyFill="1" applyAlignment="1">
      <alignment/>
    </xf>
    <xf numFmtId="1" fontId="3" fillId="0" borderId="0" xfId="0" applyNumberFormat="1" applyFont="1" applyFill="1" applyAlignment="1">
      <alignment/>
    </xf>
    <xf numFmtId="1" fontId="3" fillId="0" borderId="0" xfId="0" applyNumberFormat="1" applyFont="1" applyFill="1" applyBorder="1" applyAlignment="1">
      <alignment/>
    </xf>
    <xf numFmtId="0" fontId="3" fillId="0" borderId="38" xfId="0" applyFont="1" applyFill="1" applyBorder="1" applyAlignment="1">
      <alignment/>
    </xf>
    <xf numFmtId="0" fontId="3" fillId="0" borderId="40" xfId="0" applyFont="1" applyFill="1" applyBorder="1" applyAlignment="1">
      <alignment/>
    </xf>
    <xf numFmtId="0" fontId="3" fillId="0" borderId="41" xfId="0" applyFont="1" applyFill="1" applyBorder="1" applyAlignment="1">
      <alignment/>
    </xf>
    <xf numFmtId="0" fontId="3" fillId="0" borderId="42" xfId="0" applyFont="1" applyFill="1" applyBorder="1" applyAlignment="1">
      <alignment/>
    </xf>
    <xf numFmtId="0" fontId="2" fillId="0" borderId="31" xfId="0" applyFont="1" applyFill="1" applyBorder="1" applyAlignment="1">
      <alignment horizontal="center"/>
    </xf>
    <xf numFmtId="0" fontId="3" fillId="0" borderId="30" xfId="0" applyFont="1" applyFill="1" applyBorder="1" applyAlignment="1">
      <alignment/>
    </xf>
    <xf numFmtId="0" fontId="3" fillId="0" borderId="31" xfId="0" applyFont="1" applyFill="1" applyBorder="1" applyAlignment="1">
      <alignment/>
    </xf>
    <xf numFmtId="0" fontId="3" fillId="0" borderId="30" xfId="0" applyFont="1" applyFill="1" applyBorder="1" applyAlignment="1">
      <alignment horizontal="center"/>
    </xf>
    <xf numFmtId="0" fontId="3" fillId="0" borderId="12" xfId="0" applyFont="1" applyFill="1" applyBorder="1" applyAlignment="1">
      <alignment horizontal="left" vertical="center" wrapText="1"/>
    </xf>
    <xf numFmtId="0" fontId="3" fillId="0" borderId="34" xfId="0" applyFont="1" applyFill="1" applyBorder="1" applyAlignment="1">
      <alignment/>
    </xf>
    <xf numFmtId="1" fontId="3" fillId="25" borderId="31" xfId="0" applyNumberFormat="1" applyFont="1" applyFill="1" applyBorder="1" applyAlignment="1">
      <alignment horizontal="center"/>
    </xf>
    <xf numFmtId="1" fontId="3" fillId="24" borderId="26" xfId="0" applyNumberFormat="1" applyFont="1" applyFill="1" applyBorder="1" applyAlignment="1">
      <alignment horizontal="center" vertical="center" wrapText="1"/>
    </xf>
    <xf numFmtId="1" fontId="3" fillId="24" borderId="30" xfId="0" applyNumberFormat="1" applyFont="1" applyFill="1" applyBorder="1" applyAlignment="1">
      <alignment horizontal="center"/>
    </xf>
    <xf numFmtId="0" fontId="3" fillId="0" borderId="31" xfId="0" applyFont="1" applyFill="1" applyBorder="1" applyAlignment="1">
      <alignment horizontal="center"/>
    </xf>
    <xf numFmtId="1" fontId="3" fillId="24" borderId="31" xfId="0" applyNumberFormat="1" applyFont="1" applyFill="1" applyBorder="1" applyAlignment="1">
      <alignment/>
    </xf>
    <xf numFmtId="0" fontId="3" fillId="0" borderId="23" xfId="0" applyFont="1" applyFill="1" applyBorder="1" applyAlignment="1">
      <alignment/>
    </xf>
    <xf numFmtId="0" fontId="3" fillId="0" borderId="30" xfId="0" applyFont="1" applyFill="1" applyBorder="1" applyAlignment="1">
      <alignment horizontal="right"/>
    </xf>
    <xf numFmtId="2" fontId="3" fillId="0" borderId="26" xfId="0" applyNumberFormat="1" applyFont="1" applyFill="1" applyBorder="1" applyAlignment="1">
      <alignment horizontal="right"/>
    </xf>
    <xf numFmtId="0" fontId="3" fillId="0" borderId="26" xfId="0" applyFont="1" applyFill="1" applyBorder="1" applyAlignment="1">
      <alignment horizontal="left"/>
    </xf>
    <xf numFmtId="0" fontId="3" fillId="24" borderId="26" xfId="0" applyFont="1" applyFill="1" applyBorder="1" applyAlignment="1">
      <alignment horizontal="left"/>
    </xf>
    <xf numFmtId="0" fontId="3" fillId="0" borderId="14" xfId="0" applyFont="1" applyFill="1" applyBorder="1" applyAlignment="1">
      <alignment horizontal="left"/>
    </xf>
    <xf numFmtId="0" fontId="3" fillId="0" borderId="11" xfId="0" applyFont="1" applyFill="1" applyBorder="1" applyAlignment="1">
      <alignment/>
    </xf>
    <xf numFmtId="0" fontId="3" fillId="24" borderId="26" xfId="0" applyFont="1" applyFill="1" applyBorder="1" applyAlignment="1">
      <alignment horizontal="right"/>
    </xf>
    <xf numFmtId="0" fontId="3" fillId="0" borderId="22" xfId="0" applyFont="1" applyFill="1" applyBorder="1" applyAlignment="1">
      <alignment horizontal="left"/>
    </xf>
    <xf numFmtId="0" fontId="3" fillId="0" borderId="13" xfId="0" applyFont="1" applyFill="1" applyBorder="1" applyAlignment="1">
      <alignment/>
    </xf>
    <xf numFmtId="0" fontId="3" fillId="0" borderId="31" xfId="0" applyFont="1" applyFill="1" applyBorder="1" applyAlignment="1">
      <alignment horizontal="left"/>
    </xf>
    <xf numFmtId="0" fontId="3" fillId="0" borderId="23" xfId="0" applyFont="1" applyFill="1" applyBorder="1" applyAlignment="1">
      <alignment horizontal="left"/>
    </xf>
    <xf numFmtId="0" fontId="3" fillId="22" borderId="0" xfId="0" applyFont="1" applyFill="1" applyAlignment="1">
      <alignment/>
    </xf>
    <xf numFmtId="0" fontId="3" fillId="22" borderId="0" xfId="0" applyFont="1" applyFill="1" applyBorder="1" applyAlignment="1">
      <alignment/>
    </xf>
    <xf numFmtId="2" fontId="3" fillId="22" borderId="0" xfId="0" applyNumberFormat="1" applyFont="1" applyFill="1" applyBorder="1" applyAlignment="1">
      <alignment/>
    </xf>
    <xf numFmtId="1" fontId="3" fillId="22" borderId="0" xfId="0" applyNumberFormat="1" applyFont="1" applyFill="1" applyBorder="1" applyAlignment="1">
      <alignment/>
    </xf>
    <xf numFmtId="0" fontId="3" fillId="22" borderId="0" xfId="0" applyFont="1" applyFill="1" applyBorder="1" applyAlignment="1">
      <alignment horizontal="right"/>
    </xf>
    <xf numFmtId="0" fontId="3" fillId="22" borderId="0" xfId="0" applyFont="1" applyFill="1" applyBorder="1" applyAlignment="1">
      <alignment horizontal="left"/>
    </xf>
    <xf numFmtId="0" fontId="3" fillId="26" borderId="0" xfId="0" applyFont="1" applyFill="1" applyAlignment="1">
      <alignment/>
    </xf>
    <xf numFmtId="0" fontId="3" fillId="26" borderId="0" xfId="0" applyFont="1" applyFill="1" applyBorder="1" applyAlignment="1">
      <alignment/>
    </xf>
    <xf numFmtId="2" fontId="3" fillId="26" borderId="0" xfId="0" applyNumberFormat="1" applyFont="1" applyFill="1" applyBorder="1" applyAlignment="1">
      <alignment/>
    </xf>
    <xf numFmtId="1" fontId="3" fillId="26" borderId="0" xfId="0" applyNumberFormat="1" applyFont="1" applyFill="1" applyBorder="1" applyAlignment="1">
      <alignment/>
    </xf>
    <xf numFmtId="0" fontId="3" fillId="26" borderId="0" xfId="0" applyFont="1" applyFill="1" applyBorder="1" applyAlignment="1">
      <alignment horizontal="right"/>
    </xf>
    <xf numFmtId="1" fontId="3" fillId="26" borderId="0" xfId="0" applyNumberFormat="1" applyFont="1" applyFill="1" applyBorder="1" applyAlignment="1">
      <alignment horizontal="center"/>
    </xf>
    <xf numFmtId="0" fontId="3" fillId="4" borderId="0" xfId="0" applyFont="1" applyFill="1" applyAlignment="1">
      <alignment/>
    </xf>
    <xf numFmtId="0" fontId="3" fillId="4" borderId="0" xfId="0" applyFont="1" applyFill="1" applyBorder="1" applyAlignment="1">
      <alignment/>
    </xf>
    <xf numFmtId="1" fontId="3" fillId="4" borderId="0" xfId="0" applyNumberFormat="1" applyFont="1" applyFill="1" applyBorder="1" applyAlignment="1">
      <alignment/>
    </xf>
    <xf numFmtId="0" fontId="4" fillId="4" borderId="0" xfId="0" applyFont="1" applyFill="1" applyBorder="1" applyAlignment="1">
      <alignment/>
    </xf>
    <xf numFmtId="0" fontId="3" fillId="4" borderId="0" xfId="0" applyFont="1" applyFill="1" applyBorder="1" applyAlignment="1">
      <alignment horizontal="right"/>
    </xf>
    <xf numFmtId="0" fontId="3" fillId="0" borderId="43" xfId="0" applyFont="1" applyFill="1" applyBorder="1" applyAlignment="1">
      <alignment/>
    </xf>
    <xf numFmtId="0" fontId="3" fillId="20" borderId="11" xfId="0" applyFont="1" applyFill="1" applyBorder="1" applyAlignment="1">
      <alignment/>
    </xf>
    <xf numFmtId="0" fontId="3" fillId="0" borderId="11" xfId="0" applyFont="1" applyBorder="1" applyAlignment="1">
      <alignment/>
    </xf>
    <xf numFmtId="0" fontId="3" fillId="20" borderId="44" xfId="0" applyFont="1" applyFill="1" applyBorder="1" applyAlignment="1">
      <alignment/>
    </xf>
    <xf numFmtId="0" fontId="11" fillId="26" borderId="22" xfId="0" applyFont="1" applyFill="1" applyBorder="1" applyAlignment="1">
      <alignment/>
    </xf>
    <xf numFmtId="0" fontId="3" fillId="26" borderId="24" xfId="0" applyFont="1" applyFill="1" applyBorder="1" applyAlignment="1">
      <alignment/>
    </xf>
    <xf numFmtId="0" fontId="7" fillId="26" borderId="0" xfId="0" applyFont="1" applyFill="1" applyBorder="1" applyAlignment="1">
      <alignment horizontal="center"/>
    </xf>
    <xf numFmtId="0" fontId="4" fillId="26" borderId="0" xfId="0" applyFont="1" applyFill="1" applyBorder="1" applyAlignment="1">
      <alignment horizontal="center"/>
    </xf>
    <xf numFmtId="0" fontId="2" fillId="26" borderId="0" xfId="0" applyFont="1" applyFill="1" applyBorder="1" applyAlignment="1">
      <alignment/>
    </xf>
    <xf numFmtId="0" fontId="3" fillId="26" borderId="0" xfId="0" applyFont="1" applyFill="1" applyBorder="1" applyAlignment="1">
      <alignment horizontal="left"/>
    </xf>
    <xf numFmtId="0" fontId="3" fillId="26" borderId="0" xfId="0" applyFont="1" applyFill="1" applyBorder="1" applyAlignment="1">
      <alignment horizontal="center"/>
    </xf>
    <xf numFmtId="0" fontId="3" fillId="26" borderId="39" xfId="0" applyFont="1" applyFill="1" applyBorder="1" applyAlignment="1">
      <alignment horizontal="left"/>
    </xf>
    <xf numFmtId="0" fontId="15" fillId="26" borderId="0" xfId="0" applyFont="1" applyFill="1" applyBorder="1" applyAlignment="1">
      <alignment horizontal="left"/>
    </xf>
    <xf numFmtId="1" fontId="15" fillId="26" borderId="0" xfId="0" applyNumberFormat="1" applyFont="1" applyFill="1" applyBorder="1" applyAlignment="1">
      <alignment/>
    </xf>
    <xf numFmtId="0" fontId="15" fillId="26" borderId="0" xfId="0" applyFont="1" applyFill="1" applyBorder="1" applyAlignment="1">
      <alignment/>
    </xf>
    <xf numFmtId="0" fontId="3" fillId="26" borderId="36" xfId="0" applyFont="1" applyFill="1" applyBorder="1" applyAlignment="1">
      <alignment horizontal="left"/>
    </xf>
    <xf numFmtId="0" fontId="3" fillId="26" borderId="12" xfId="0" applyFont="1" applyFill="1" applyBorder="1" applyAlignment="1">
      <alignment horizontal="right"/>
    </xf>
    <xf numFmtId="1" fontId="3" fillId="26" borderId="12" xfId="0" applyNumberFormat="1" applyFont="1" applyFill="1" applyBorder="1" applyAlignment="1">
      <alignment/>
    </xf>
    <xf numFmtId="0" fontId="3" fillId="26" borderId="12" xfId="0" applyFont="1" applyFill="1" applyBorder="1" applyAlignment="1">
      <alignment/>
    </xf>
    <xf numFmtId="0" fontId="3" fillId="26" borderId="32" xfId="0" applyFont="1" applyFill="1" applyBorder="1" applyAlignment="1">
      <alignment/>
    </xf>
    <xf numFmtId="0" fontId="3" fillId="26" borderId="33" xfId="0" applyFont="1" applyFill="1" applyBorder="1" applyAlignment="1">
      <alignment/>
    </xf>
    <xf numFmtId="0" fontId="3" fillId="26" borderId="39" xfId="0" applyFont="1" applyFill="1" applyBorder="1" applyAlignment="1">
      <alignment/>
    </xf>
    <xf numFmtId="0" fontId="4" fillId="20" borderId="45" xfId="0" applyFont="1" applyFill="1" applyBorder="1" applyAlignment="1">
      <alignment/>
    </xf>
    <xf numFmtId="0" fontId="3" fillId="0" borderId="18" xfId="0" applyFont="1" applyFill="1" applyBorder="1" applyAlignment="1">
      <alignment/>
    </xf>
    <xf numFmtId="0" fontId="3" fillId="0" borderId="28" xfId="0" applyFont="1" applyFill="1" applyBorder="1" applyAlignment="1" applyProtection="1">
      <alignment/>
      <protection hidden="1"/>
    </xf>
    <xf numFmtId="0" fontId="3" fillId="0" borderId="15" xfId="0" applyFont="1" applyFill="1" applyBorder="1" applyAlignment="1" applyProtection="1">
      <alignment/>
      <protection hidden="1"/>
    </xf>
    <xf numFmtId="0" fontId="3" fillId="0" borderId="29" xfId="0" applyFont="1" applyFill="1" applyBorder="1" applyAlignment="1" applyProtection="1">
      <alignment/>
      <protection hidden="1"/>
    </xf>
    <xf numFmtId="0" fontId="4" fillId="0" borderId="0" xfId="0" applyFont="1" applyFill="1" applyBorder="1" applyAlignment="1">
      <alignment horizontal="center"/>
    </xf>
    <xf numFmtId="0" fontId="3" fillId="0" borderId="39" xfId="0" applyFont="1" applyFill="1" applyBorder="1" applyAlignment="1">
      <alignment/>
    </xf>
    <xf numFmtId="2" fontId="3" fillId="4" borderId="0" xfId="0" applyNumberFormat="1" applyFont="1" applyFill="1" applyBorder="1" applyAlignment="1">
      <alignment/>
    </xf>
    <xf numFmtId="0" fontId="3" fillId="4" borderId="0" xfId="0" applyFont="1" applyFill="1" applyBorder="1" applyAlignment="1">
      <alignment vertical="center" wrapText="1"/>
    </xf>
    <xf numFmtId="1" fontId="3" fillId="0" borderId="41" xfId="0" applyNumberFormat="1" applyFont="1" applyFill="1" applyBorder="1" applyAlignment="1">
      <alignment/>
    </xf>
    <xf numFmtId="1" fontId="3" fillId="0" borderId="46" xfId="0" applyNumberFormat="1" applyFont="1" applyFill="1" applyBorder="1" applyAlignment="1">
      <alignment/>
    </xf>
    <xf numFmtId="0" fontId="3" fillId="0" borderId="47" xfId="0" applyFont="1" applyFill="1" applyBorder="1" applyAlignment="1">
      <alignment/>
    </xf>
    <xf numFmtId="0" fontId="3" fillId="0" borderId="46" xfId="0" applyFont="1" applyFill="1" applyBorder="1" applyAlignment="1">
      <alignment/>
    </xf>
    <xf numFmtId="44" fontId="3" fillId="20" borderId="47" xfId="60" applyFont="1" applyFill="1" applyBorder="1" applyAlignment="1">
      <alignment/>
    </xf>
    <xf numFmtId="44" fontId="3" fillId="20" borderId="41" xfId="60" applyFont="1" applyFill="1" applyBorder="1" applyAlignment="1">
      <alignment/>
    </xf>
    <xf numFmtId="44" fontId="3" fillId="20" borderId="46" xfId="60" applyFont="1" applyFill="1" applyBorder="1" applyAlignment="1">
      <alignment/>
    </xf>
    <xf numFmtId="0" fontId="3" fillId="0" borderId="48" xfId="0" applyFont="1" applyFill="1" applyBorder="1" applyAlignment="1">
      <alignment/>
    </xf>
    <xf numFmtId="0" fontId="3" fillId="0" borderId="49" xfId="0" applyFont="1" applyFill="1" applyBorder="1" applyAlignment="1">
      <alignment/>
    </xf>
    <xf numFmtId="0" fontId="15" fillId="26" borderId="32" xfId="0" applyFont="1" applyFill="1" applyBorder="1" applyAlignment="1">
      <alignment/>
    </xf>
    <xf numFmtId="0" fontId="4" fillId="20" borderId="45" xfId="0" applyFont="1" applyFill="1" applyBorder="1" applyAlignment="1">
      <alignment horizontal="center"/>
    </xf>
    <xf numFmtId="0" fontId="3" fillId="0" borderId="0" xfId="0" applyFont="1" applyFill="1" applyBorder="1" applyAlignment="1">
      <alignment horizontal="left" vertical="center"/>
    </xf>
    <xf numFmtId="0" fontId="3" fillId="0" borderId="0" xfId="0" applyFont="1" applyAlignment="1">
      <alignment horizontal="center"/>
    </xf>
    <xf numFmtId="0" fontId="3" fillId="20" borderId="50" xfId="0" applyFont="1" applyFill="1" applyBorder="1" applyAlignment="1" applyProtection="1">
      <alignment horizontal="center"/>
      <protection hidden="1"/>
    </xf>
    <xf numFmtId="0" fontId="3" fillId="0" borderId="11" xfId="0" applyFont="1" applyFill="1" applyBorder="1" applyAlignment="1" applyProtection="1">
      <alignment horizontal="center"/>
      <protection hidden="1"/>
    </xf>
    <xf numFmtId="0" fontId="3" fillId="20" borderId="11" xfId="0" applyFont="1" applyFill="1" applyBorder="1" applyAlignment="1" applyProtection="1">
      <alignment horizontal="center"/>
      <protection hidden="1"/>
    </xf>
    <xf numFmtId="0" fontId="3" fillId="20" borderId="44" xfId="0" applyFont="1" applyFill="1" applyBorder="1" applyAlignment="1" applyProtection="1">
      <alignment horizontal="center"/>
      <protection hidden="1"/>
    </xf>
    <xf numFmtId="1" fontId="3" fillId="0" borderId="0" xfId="0" applyNumberFormat="1" applyFont="1" applyBorder="1" applyAlignment="1">
      <alignment horizontal="center"/>
    </xf>
    <xf numFmtId="0" fontId="4" fillId="0" borderId="0" xfId="0" applyFont="1" applyAlignment="1">
      <alignment/>
    </xf>
    <xf numFmtId="0" fontId="3" fillId="0" borderId="51" xfId="0" applyFont="1" applyFill="1" applyBorder="1" applyAlignment="1" applyProtection="1">
      <alignment/>
      <protection hidden="1"/>
    </xf>
    <xf numFmtId="0" fontId="3" fillId="0" borderId="47" xfId="0" applyFont="1" applyFill="1" applyBorder="1" applyAlignment="1" applyProtection="1">
      <alignment/>
      <protection hidden="1"/>
    </xf>
    <xf numFmtId="0" fontId="3" fillId="0" borderId="48" xfId="0" applyFont="1" applyFill="1" applyBorder="1" applyAlignment="1" applyProtection="1">
      <alignment/>
      <protection hidden="1"/>
    </xf>
    <xf numFmtId="1" fontId="3" fillId="0" borderId="11" xfId="0" applyNumberFormat="1"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alignment horizontal="left"/>
    </xf>
    <xf numFmtId="0" fontId="3" fillId="0" borderId="52" xfId="0" applyFont="1" applyFill="1" applyBorder="1" applyAlignment="1">
      <alignment/>
    </xf>
    <xf numFmtId="0" fontId="3" fillId="0" borderId="53" xfId="0" applyFont="1" applyFill="1" applyBorder="1" applyAlignment="1">
      <alignment/>
    </xf>
    <xf numFmtId="0" fontId="3" fillId="0" borderId="19" xfId="0" applyFont="1" applyFill="1" applyBorder="1" applyAlignment="1">
      <alignment/>
    </xf>
    <xf numFmtId="0" fontId="3" fillId="0" borderId="54" xfId="0" applyFont="1" applyFill="1" applyBorder="1" applyAlignment="1">
      <alignment/>
    </xf>
    <xf numFmtId="0" fontId="3" fillId="0" borderId="55" xfId="0" applyFont="1" applyFill="1" applyBorder="1" applyAlignment="1">
      <alignment/>
    </xf>
    <xf numFmtId="1" fontId="3" fillId="0" borderId="55" xfId="0" applyNumberFormat="1" applyFont="1" applyFill="1" applyBorder="1" applyAlignment="1">
      <alignment/>
    </xf>
    <xf numFmtId="2" fontId="3" fillId="0" borderId="55" xfId="0" applyNumberFormat="1" applyFont="1" applyFill="1" applyBorder="1" applyAlignment="1">
      <alignment/>
    </xf>
    <xf numFmtId="0" fontId="11" fillId="0" borderId="38" xfId="0" applyFont="1" applyFill="1" applyBorder="1" applyAlignment="1">
      <alignment/>
    </xf>
    <xf numFmtId="0" fontId="4" fillId="20" borderId="0" xfId="0" applyFont="1" applyFill="1" applyAlignment="1">
      <alignment/>
    </xf>
    <xf numFmtId="0" fontId="19" fillId="20" borderId="36" xfId="0" applyFont="1" applyFill="1" applyBorder="1" applyAlignment="1">
      <alignment/>
    </xf>
    <xf numFmtId="0" fontId="0" fillId="0" borderId="0" xfId="0" applyAlignment="1">
      <alignment/>
    </xf>
    <xf numFmtId="0" fontId="0" fillId="0" borderId="0" xfId="0" applyAlignment="1">
      <alignment shrinkToFit="1"/>
    </xf>
    <xf numFmtId="1" fontId="0" fillId="24" borderId="0" xfId="0" applyNumberFormat="1" applyFill="1" applyAlignment="1">
      <alignment/>
    </xf>
    <xf numFmtId="0" fontId="0" fillId="0" borderId="26" xfId="0" applyBorder="1" applyAlignment="1">
      <alignment shrinkToFit="1"/>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0" fillId="0" borderId="0" xfId="0" applyFill="1" applyBorder="1" applyAlignment="1">
      <alignment/>
    </xf>
    <xf numFmtId="0" fontId="0" fillId="0" borderId="26" xfId="0" applyFill="1" applyBorder="1" applyAlignment="1">
      <alignment shrinkToFit="1"/>
    </xf>
    <xf numFmtId="0" fontId="3" fillId="0" borderId="56" xfId="0" applyFont="1" applyFill="1" applyBorder="1" applyAlignment="1">
      <alignment/>
    </xf>
    <xf numFmtId="0" fontId="3" fillId="0" borderId="57" xfId="0" applyFont="1" applyBorder="1" applyAlignment="1">
      <alignment/>
    </xf>
    <xf numFmtId="0" fontId="3" fillId="0" borderId="20" xfId="0" applyFont="1" applyBorder="1" applyAlignment="1">
      <alignment/>
    </xf>
    <xf numFmtId="2" fontId="3" fillId="24" borderId="34" xfId="0" applyNumberFormat="1" applyFont="1" applyFill="1" applyBorder="1" applyAlignment="1">
      <alignment/>
    </xf>
    <xf numFmtId="0" fontId="3" fillId="25" borderId="34" xfId="0" applyFont="1" applyFill="1" applyBorder="1" applyAlignment="1">
      <alignment/>
    </xf>
    <xf numFmtId="0" fontId="12" fillId="20" borderId="18" xfId="0" applyFont="1" applyFill="1" applyBorder="1" applyAlignment="1">
      <alignment/>
    </xf>
    <xf numFmtId="0" fontId="12" fillId="20" borderId="45" xfId="0" applyFont="1" applyFill="1" applyBorder="1" applyAlignment="1">
      <alignment/>
    </xf>
    <xf numFmtId="0" fontId="3" fillId="20" borderId="10" xfId="0" applyFont="1" applyFill="1" applyBorder="1" applyAlignment="1">
      <alignment/>
    </xf>
    <xf numFmtId="1" fontId="3" fillId="0" borderId="22" xfId="0" applyNumberFormat="1" applyFont="1" applyFill="1" applyBorder="1" applyAlignment="1">
      <alignment/>
    </xf>
    <xf numFmtId="0" fontId="3" fillId="0" borderId="58" xfId="0" applyFont="1" applyFill="1" applyBorder="1" applyAlignment="1">
      <alignment/>
    </xf>
    <xf numFmtId="0" fontId="3" fillId="0" borderId="59" xfId="0" applyFont="1" applyBorder="1" applyAlignment="1">
      <alignment/>
    </xf>
    <xf numFmtId="2" fontId="3" fillId="24" borderId="26" xfId="0" applyNumberFormat="1" applyFont="1" applyFill="1" applyBorder="1" applyAlignment="1">
      <alignment horizontal="center"/>
    </xf>
    <xf numFmtId="2" fontId="3" fillId="24" borderId="30" xfId="0" applyNumberFormat="1" applyFont="1" applyFill="1" applyBorder="1" applyAlignment="1">
      <alignment horizontal="center"/>
    </xf>
    <xf numFmtId="1" fontId="3" fillId="24" borderId="55" xfId="0" applyNumberFormat="1" applyFont="1" applyFill="1" applyBorder="1" applyAlignment="1">
      <alignment horizontal="right"/>
    </xf>
    <xf numFmtId="0" fontId="3" fillId="0" borderId="60" xfId="0" applyFont="1" applyFill="1" applyBorder="1" applyAlignment="1">
      <alignment horizontal="left"/>
    </xf>
    <xf numFmtId="165" fontId="3" fillId="24" borderId="30" xfId="0" applyNumberFormat="1" applyFont="1" applyFill="1" applyBorder="1" applyAlignment="1">
      <alignment horizontal="right"/>
    </xf>
    <xf numFmtId="0" fontId="4" fillId="0" borderId="26" xfId="0" applyFont="1" applyFill="1" applyBorder="1" applyAlignment="1">
      <alignment/>
    </xf>
    <xf numFmtId="1" fontId="3" fillId="25" borderId="26" xfId="0" applyNumberFormat="1" applyFont="1" applyFill="1" applyBorder="1" applyAlignment="1">
      <alignment/>
    </xf>
    <xf numFmtId="0" fontId="3" fillId="25" borderId="55" xfId="0" applyFont="1" applyFill="1" applyBorder="1" applyAlignment="1">
      <alignment/>
    </xf>
    <xf numFmtId="0" fontId="3" fillId="20" borderId="47" xfId="0" applyFont="1" applyFill="1" applyBorder="1" applyAlignment="1">
      <alignment/>
    </xf>
    <xf numFmtId="0" fontId="3" fillId="20" borderId="41" xfId="0" applyFont="1" applyFill="1" applyBorder="1" applyAlignment="1">
      <alignment/>
    </xf>
    <xf numFmtId="0" fontId="8" fillId="20" borderId="47" xfId="0" applyFont="1" applyFill="1" applyBorder="1" applyAlignment="1">
      <alignment/>
    </xf>
    <xf numFmtId="0" fontId="8" fillId="20" borderId="41" xfId="0" applyFont="1" applyFill="1" applyBorder="1" applyAlignment="1">
      <alignment/>
    </xf>
    <xf numFmtId="0" fontId="8" fillId="20" borderId="20" xfId="0" applyFont="1" applyFill="1" applyBorder="1" applyAlignment="1">
      <alignment/>
    </xf>
    <xf numFmtId="0" fontId="3" fillId="0" borderId="14" xfId="0" applyFont="1" applyFill="1" applyBorder="1" applyAlignment="1">
      <alignment vertical="center"/>
    </xf>
    <xf numFmtId="0" fontId="4" fillId="20" borderId="18" xfId="0" applyFont="1" applyFill="1" applyBorder="1" applyAlignment="1">
      <alignment/>
    </xf>
    <xf numFmtId="0" fontId="3" fillId="0" borderId="0" xfId="0" applyFont="1" applyFill="1" applyAlignment="1">
      <alignment horizontal="center"/>
    </xf>
    <xf numFmtId="0" fontId="3" fillId="0" borderId="17" xfId="0" applyFont="1" applyFill="1" applyBorder="1" applyAlignment="1">
      <alignment/>
    </xf>
    <xf numFmtId="0" fontId="4" fillId="0" borderId="25" xfId="0" applyFont="1" applyFill="1" applyBorder="1" applyAlignment="1">
      <alignment/>
    </xf>
    <xf numFmtId="0" fontId="3" fillId="0" borderId="15" xfId="0" applyFont="1" applyFill="1" applyBorder="1" applyAlignment="1">
      <alignment/>
    </xf>
    <xf numFmtId="0" fontId="3" fillId="0" borderId="40" xfId="0" applyFont="1" applyFill="1" applyBorder="1" applyAlignment="1" applyProtection="1">
      <alignment/>
      <protection hidden="1"/>
    </xf>
    <xf numFmtId="0" fontId="3" fillId="0" borderId="18" xfId="0" applyFont="1" applyFill="1" applyBorder="1" applyAlignment="1">
      <alignment horizontal="left"/>
    </xf>
    <xf numFmtId="0" fontId="3" fillId="0" borderId="10" xfId="0" applyFont="1" applyFill="1" applyBorder="1" applyAlignment="1">
      <alignment/>
    </xf>
    <xf numFmtId="0" fontId="4" fillId="0" borderId="18" xfId="0" applyFont="1" applyFill="1" applyBorder="1" applyAlignment="1">
      <alignment horizontal="left"/>
    </xf>
    <xf numFmtId="0" fontId="3" fillId="0" borderId="26" xfId="0" applyFont="1" applyFill="1" applyBorder="1" applyAlignment="1">
      <alignment/>
    </xf>
    <xf numFmtId="0" fontId="3" fillId="0" borderId="45" xfId="0" applyFont="1" applyFill="1" applyBorder="1" applyAlignment="1">
      <alignment horizontal="left"/>
    </xf>
    <xf numFmtId="0" fontId="4" fillId="0" borderId="36" xfId="0" applyFont="1" applyFill="1" applyBorder="1" applyAlignment="1">
      <alignment/>
    </xf>
    <xf numFmtId="0" fontId="3" fillId="0" borderId="0" xfId="0" applyFont="1" applyFill="1" applyBorder="1" applyAlignment="1">
      <alignment/>
    </xf>
    <xf numFmtId="0" fontId="3" fillId="20" borderId="61" xfId="0" applyFont="1" applyFill="1" applyBorder="1" applyAlignment="1">
      <alignment/>
    </xf>
    <xf numFmtId="2" fontId="3" fillId="0" borderId="0" xfId="0" applyNumberFormat="1" applyFont="1" applyFill="1" applyBorder="1" applyAlignment="1">
      <alignment horizontal="center" vertical="center"/>
    </xf>
    <xf numFmtId="2" fontId="18" fillId="0" borderId="0" xfId="0" applyNumberFormat="1" applyFont="1" applyFill="1" applyBorder="1" applyAlignment="1">
      <alignment/>
    </xf>
    <xf numFmtId="0" fontId="23" fillId="20" borderId="61" xfId="0" applyFont="1" applyFill="1" applyBorder="1" applyAlignment="1">
      <alignment/>
    </xf>
    <xf numFmtId="44" fontId="3" fillId="0" borderId="0" xfId="60" applyFont="1" applyFill="1" applyBorder="1" applyAlignment="1">
      <alignment/>
    </xf>
    <xf numFmtId="0" fontId="0" fillId="24" borderId="0" xfId="0" applyFill="1" applyAlignment="1">
      <alignment/>
    </xf>
    <xf numFmtId="0" fontId="3" fillId="20" borderId="61" xfId="0" applyFont="1" applyFill="1" applyBorder="1" applyAlignment="1">
      <alignment horizontal="center"/>
    </xf>
    <xf numFmtId="1" fontId="3" fillId="20" borderId="28" xfId="0" applyNumberFormat="1" applyFont="1" applyFill="1" applyBorder="1" applyAlignment="1">
      <alignment horizontal="center"/>
    </xf>
    <xf numFmtId="0" fontId="3" fillId="0" borderId="15" xfId="0" applyFont="1" applyBorder="1" applyAlignment="1">
      <alignment horizontal="center"/>
    </xf>
    <xf numFmtId="0" fontId="3" fillId="20" borderId="15" xfId="0" applyFont="1" applyFill="1" applyBorder="1" applyAlignment="1">
      <alignment horizontal="center"/>
    </xf>
    <xf numFmtId="0" fontId="3" fillId="0" borderId="46" xfId="0" applyFont="1" applyFill="1" applyBorder="1" applyAlignment="1" applyProtection="1">
      <alignment/>
      <protection hidden="1"/>
    </xf>
    <xf numFmtId="2" fontId="15" fillId="0" borderId="0" xfId="0" applyNumberFormat="1" applyFont="1" applyBorder="1" applyAlignment="1">
      <alignment/>
    </xf>
    <xf numFmtId="0" fontId="3" fillId="0" borderId="62" xfId="0" applyFont="1" applyFill="1" applyBorder="1" applyAlignment="1" applyProtection="1">
      <alignment/>
      <protection hidden="1"/>
    </xf>
    <xf numFmtId="0" fontId="3" fillId="0" borderId="61" xfId="0" applyFont="1" applyFill="1" applyBorder="1" applyAlignment="1" applyProtection="1">
      <alignment/>
      <protection hidden="1"/>
    </xf>
    <xf numFmtId="0" fontId="12" fillId="0" borderId="0" xfId="0" applyFont="1" applyFill="1" applyBorder="1" applyAlignment="1">
      <alignment/>
    </xf>
    <xf numFmtId="0" fontId="3" fillId="0" borderId="28" xfId="0" applyFont="1" applyFill="1" applyBorder="1" applyAlignment="1">
      <alignment/>
    </xf>
    <xf numFmtId="0" fontId="3" fillId="0" borderId="50" xfId="0" applyFont="1" applyFill="1" applyBorder="1" applyAlignment="1" applyProtection="1">
      <alignment horizontal="center"/>
      <protection hidden="1"/>
    </xf>
    <xf numFmtId="1" fontId="3" fillId="0" borderId="50" xfId="0" applyNumberFormat="1" applyFont="1" applyFill="1" applyBorder="1" applyAlignment="1">
      <alignment/>
    </xf>
    <xf numFmtId="0" fontId="3" fillId="0" borderId="63" xfId="0" applyFont="1" applyFill="1" applyBorder="1" applyAlignment="1" applyProtection="1">
      <alignment/>
      <protection hidden="1"/>
    </xf>
    <xf numFmtId="0" fontId="3" fillId="0" borderId="23" xfId="0" applyFont="1" applyBorder="1" applyAlignment="1">
      <alignment/>
    </xf>
    <xf numFmtId="0" fontId="3" fillId="0" borderId="14" xfId="0" applyFont="1" applyBorder="1" applyAlignment="1">
      <alignment/>
    </xf>
    <xf numFmtId="0" fontId="3" fillId="0" borderId="26" xfId="0" applyFont="1" applyBorder="1" applyAlignment="1">
      <alignment/>
    </xf>
    <xf numFmtId="0" fontId="3" fillId="24" borderId="26" xfId="0" applyFont="1" applyFill="1" applyBorder="1" applyAlignment="1">
      <alignment/>
    </xf>
    <xf numFmtId="0" fontId="3" fillId="0" borderId="22" xfId="0" applyFont="1" applyBorder="1" applyAlignment="1">
      <alignment/>
    </xf>
    <xf numFmtId="0" fontId="3" fillId="25" borderId="26" xfId="0" applyFont="1" applyFill="1" applyBorder="1" applyAlignment="1">
      <alignment/>
    </xf>
    <xf numFmtId="0" fontId="3" fillId="0" borderId="16" xfId="0" applyFont="1" applyBorder="1" applyAlignment="1">
      <alignment/>
    </xf>
    <xf numFmtId="0" fontId="3" fillId="0" borderId="30" xfId="0" applyFont="1" applyBorder="1" applyAlignment="1">
      <alignment/>
    </xf>
    <xf numFmtId="1" fontId="3" fillId="24" borderId="30" xfId="0" applyNumberFormat="1" applyFont="1" applyFill="1" applyBorder="1" applyAlignment="1">
      <alignment/>
    </xf>
    <xf numFmtId="0" fontId="3" fillId="0" borderId="24" xfId="0" applyFont="1" applyBorder="1" applyAlignment="1">
      <alignment/>
    </xf>
    <xf numFmtId="0" fontId="11" fillId="25" borderId="26" xfId="0" applyFont="1" applyFill="1" applyBorder="1" applyAlignment="1">
      <alignment/>
    </xf>
    <xf numFmtId="1" fontId="3" fillId="0" borderId="15" xfId="0" applyNumberFormat="1" applyFont="1" applyBorder="1" applyAlignment="1">
      <alignment horizontal="center"/>
    </xf>
    <xf numFmtId="1" fontId="3" fillId="20" borderId="15" xfId="0" applyNumberFormat="1" applyFont="1" applyFill="1" applyBorder="1" applyAlignment="1">
      <alignment horizontal="center"/>
    </xf>
    <xf numFmtId="0" fontId="3" fillId="0" borderId="64"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4" fillId="0" borderId="45" xfId="0" applyFont="1" applyFill="1" applyBorder="1" applyAlignment="1">
      <alignment horizontal="left"/>
    </xf>
    <xf numFmtId="0" fontId="3" fillId="0" borderId="34" xfId="0" applyFont="1" applyFill="1" applyBorder="1" applyAlignment="1">
      <alignment/>
    </xf>
    <xf numFmtId="1" fontId="3" fillId="0" borderId="56" xfId="0" applyNumberFormat="1" applyFont="1" applyFill="1" applyBorder="1" applyAlignment="1">
      <alignment/>
    </xf>
    <xf numFmtId="0" fontId="3" fillId="0" borderId="33" xfId="0" applyFont="1" applyFill="1" applyBorder="1" applyAlignment="1">
      <alignment/>
    </xf>
    <xf numFmtId="0" fontId="3" fillId="0" borderId="45" xfId="0" applyFont="1" applyFill="1" applyBorder="1" applyAlignment="1">
      <alignment/>
    </xf>
    <xf numFmtId="0" fontId="3" fillId="0" borderId="43" xfId="0" applyFont="1" applyBorder="1" applyAlignment="1">
      <alignment/>
    </xf>
    <xf numFmtId="0" fontId="3" fillId="0" borderId="61" xfId="0" applyFont="1" applyFill="1" applyBorder="1" applyAlignment="1">
      <alignment/>
    </xf>
    <xf numFmtId="0" fontId="3" fillId="0" borderId="43" xfId="0" applyFont="1" applyFill="1" applyBorder="1" applyAlignment="1">
      <alignment/>
    </xf>
    <xf numFmtId="0" fontId="3" fillId="0" borderId="16" xfId="0" applyFont="1" applyFill="1" applyBorder="1" applyAlignment="1">
      <alignment horizontal="right"/>
    </xf>
    <xf numFmtId="0" fontId="3" fillId="0" borderId="30" xfId="0" applyFont="1" applyFill="1" applyBorder="1" applyAlignment="1">
      <alignment horizontal="right"/>
    </xf>
    <xf numFmtId="0" fontId="4" fillId="0" borderId="65" xfId="0" applyFont="1" applyFill="1" applyBorder="1" applyAlignment="1">
      <alignment horizontal="right"/>
    </xf>
    <xf numFmtId="0" fontId="4" fillId="0" borderId="66" xfId="0" applyFont="1" applyFill="1" applyBorder="1" applyAlignment="1">
      <alignment horizontal="right"/>
    </xf>
    <xf numFmtId="0" fontId="4" fillId="0" borderId="64" xfId="0" applyFont="1" applyFill="1" applyBorder="1" applyAlignment="1">
      <alignment horizontal="right"/>
    </xf>
    <xf numFmtId="0" fontId="3" fillId="0" borderId="47" xfId="0" applyFont="1" applyFill="1" applyBorder="1" applyAlignment="1">
      <alignment horizontal="right"/>
    </xf>
    <xf numFmtId="0" fontId="3" fillId="0" borderId="41" xfId="0" applyFont="1" applyFill="1" applyBorder="1" applyAlignment="1">
      <alignment horizontal="right"/>
    </xf>
    <xf numFmtId="0" fontId="3" fillId="0" borderId="20" xfId="0" applyFont="1" applyFill="1" applyBorder="1" applyAlignment="1">
      <alignment horizontal="right"/>
    </xf>
    <xf numFmtId="0" fontId="2" fillId="20" borderId="18" xfId="0" applyFont="1" applyFill="1" applyBorder="1" applyAlignment="1">
      <alignment horizontal="center"/>
    </xf>
    <xf numFmtId="0" fontId="2" fillId="20" borderId="45" xfId="0" applyFont="1" applyFill="1" applyBorder="1" applyAlignment="1">
      <alignment horizontal="center"/>
    </xf>
    <xf numFmtId="0" fontId="2" fillId="20" borderId="10" xfId="0" applyFont="1" applyFill="1" applyBorder="1" applyAlignment="1">
      <alignment horizontal="center"/>
    </xf>
    <xf numFmtId="0" fontId="4" fillId="20" borderId="18" xfId="0" applyFont="1" applyFill="1" applyBorder="1" applyAlignment="1">
      <alignment horizontal="center"/>
    </xf>
    <xf numFmtId="0" fontId="4" fillId="20" borderId="45" xfId="0" applyFont="1" applyFill="1" applyBorder="1" applyAlignment="1">
      <alignment horizontal="center"/>
    </xf>
    <xf numFmtId="0" fontId="4" fillId="20" borderId="10" xfId="0" applyFont="1" applyFill="1" applyBorder="1" applyAlignment="1">
      <alignment horizontal="center"/>
    </xf>
    <xf numFmtId="1" fontId="3" fillId="0" borderId="56" xfId="0" applyNumberFormat="1" applyFont="1" applyFill="1" applyBorder="1" applyAlignment="1">
      <alignment horizontal="center"/>
    </xf>
    <xf numFmtId="1" fontId="3" fillId="0" borderId="40" xfId="0" applyNumberFormat="1" applyFont="1" applyFill="1" applyBorder="1" applyAlignment="1">
      <alignment horizontal="center"/>
    </xf>
    <xf numFmtId="1" fontId="3" fillId="0" borderId="57" xfId="0" applyNumberFormat="1" applyFont="1" applyFill="1" applyBorder="1" applyAlignment="1">
      <alignment horizontal="center"/>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19" xfId="0" applyFont="1" applyFill="1" applyBorder="1" applyAlignment="1">
      <alignment horizontal="center"/>
    </xf>
    <xf numFmtId="44" fontId="7" fillId="27" borderId="18" xfId="60" applyFont="1" applyFill="1" applyBorder="1" applyAlignment="1">
      <alignment horizontal="center"/>
    </xf>
    <xf numFmtId="44" fontId="7" fillId="27" borderId="45" xfId="60" applyFont="1" applyFill="1" applyBorder="1" applyAlignment="1">
      <alignment horizontal="center"/>
    </xf>
    <xf numFmtId="44" fontId="7" fillId="27" borderId="10" xfId="60" applyFont="1" applyFill="1" applyBorder="1" applyAlignment="1">
      <alignment horizontal="center"/>
    </xf>
    <xf numFmtId="0" fontId="3" fillId="0" borderId="48" xfId="0" applyFont="1" applyFill="1" applyBorder="1" applyAlignment="1">
      <alignment horizontal="right"/>
    </xf>
    <xf numFmtId="0" fontId="3" fillId="0" borderId="42" xfId="0" applyFont="1" applyFill="1" applyBorder="1" applyAlignment="1">
      <alignment horizontal="right"/>
    </xf>
    <xf numFmtId="0" fontId="3" fillId="0" borderId="21" xfId="0" applyFont="1" applyFill="1" applyBorder="1" applyAlignment="1">
      <alignment horizontal="right"/>
    </xf>
    <xf numFmtId="0" fontId="3" fillId="0" borderId="50" xfId="0" applyFont="1" applyFill="1" applyBorder="1" applyAlignment="1">
      <alignment horizontal="center"/>
    </xf>
    <xf numFmtId="0" fontId="3" fillId="0" borderId="47" xfId="0" applyFont="1" applyFill="1" applyBorder="1" applyAlignment="1">
      <alignment horizontal="left"/>
    </xf>
    <xf numFmtId="0" fontId="3" fillId="0" borderId="41" xfId="0" applyFont="1" applyFill="1" applyBorder="1" applyAlignment="1">
      <alignment horizontal="left"/>
    </xf>
    <xf numFmtId="0" fontId="3" fillId="0" borderId="46" xfId="0" applyFont="1" applyFill="1" applyBorder="1" applyAlignment="1">
      <alignment horizontal="left"/>
    </xf>
    <xf numFmtId="0" fontId="3" fillId="0" borderId="48" xfId="0" applyFont="1" applyFill="1" applyBorder="1" applyAlignment="1">
      <alignment horizontal="left"/>
    </xf>
    <xf numFmtId="0" fontId="3" fillId="0" borderId="42" xfId="0" applyFont="1" applyFill="1" applyBorder="1" applyAlignment="1">
      <alignment horizontal="left"/>
    </xf>
    <xf numFmtId="0" fontId="3" fillId="0" borderId="49" xfId="0" applyFont="1" applyFill="1" applyBorder="1" applyAlignment="1">
      <alignment horizontal="left"/>
    </xf>
    <xf numFmtId="0" fontId="3" fillId="0" borderId="52" xfId="0" applyFont="1" applyFill="1" applyBorder="1" applyAlignment="1">
      <alignment horizontal="right"/>
    </xf>
    <xf numFmtId="0" fontId="3" fillId="0" borderId="53" xfId="0" applyFont="1" applyFill="1" applyBorder="1" applyAlignment="1">
      <alignment horizontal="right"/>
    </xf>
    <xf numFmtId="0" fontId="3" fillId="0" borderId="19" xfId="0" applyFont="1" applyFill="1" applyBorder="1" applyAlignment="1">
      <alignment horizontal="right"/>
    </xf>
    <xf numFmtId="0" fontId="3" fillId="11" borderId="17" xfId="0" applyFont="1" applyFill="1" applyBorder="1" applyAlignment="1">
      <alignment horizontal="center" vertical="center" wrapText="1"/>
    </xf>
    <xf numFmtId="0" fontId="3" fillId="11" borderId="35" xfId="0" applyFont="1" applyFill="1" applyBorder="1" applyAlignment="1">
      <alignment horizontal="center" vertical="center" wrapText="1"/>
    </xf>
    <xf numFmtId="0" fontId="3" fillId="11" borderId="27" xfId="0" applyFont="1" applyFill="1" applyBorder="1" applyAlignment="1">
      <alignment horizontal="center" vertical="center" wrapText="1"/>
    </xf>
    <xf numFmtId="0" fontId="3" fillId="11" borderId="39"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3" fillId="11" borderId="32" xfId="0" applyFont="1" applyFill="1" applyBorder="1" applyAlignment="1">
      <alignment horizontal="center" vertical="center" wrapText="1"/>
    </xf>
    <xf numFmtId="0" fontId="3" fillId="11" borderId="36"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0" borderId="30" xfId="0" applyFont="1" applyBorder="1" applyAlignment="1">
      <alignment horizontal="center"/>
    </xf>
    <xf numFmtId="0" fontId="11" fillId="28" borderId="17" xfId="0" applyFont="1" applyFill="1" applyBorder="1" applyAlignment="1">
      <alignment horizontal="left" vertical="center" wrapText="1" shrinkToFit="1"/>
    </xf>
    <xf numFmtId="0" fontId="11" fillId="28" borderId="35" xfId="0" applyFont="1" applyFill="1" applyBorder="1" applyAlignment="1">
      <alignment horizontal="left" vertical="center" wrapText="1" shrinkToFit="1"/>
    </xf>
    <xf numFmtId="0" fontId="11" fillId="28" borderId="39" xfId="0" applyFont="1" applyFill="1" applyBorder="1" applyAlignment="1">
      <alignment horizontal="left" vertical="center" wrapText="1" shrinkToFit="1"/>
    </xf>
    <xf numFmtId="0" fontId="11" fillId="28" borderId="0" xfId="0" applyFont="1" applyFill="1" applyBorder="1" applyAlignment="1">
      <alignment horizontal="left" vertical="center" wrapText="1" shrinkToFit="1"/>
    </xf>
    <xf numFmtId="0" fontId="11" fillId="28" borderId="36" xfId="0" applyFont="1" applyFill="1" applyBorder="1" applyAlignment="1">
      <alignment horizontal="left" vertical="center" wrapText="1" shrinkToFit="1"/>
    </xf>
    <xf numFmtId="0" fontId="11" fillId="28" borderId="12" xfId="0" applyFont="1" applyFill="1" applyBorder="1" applyAlignment="1">
      <alignment horizontal="left" vertical="center" wrapText="1" shrinkToFit="1"/>
    </xf>
    <xf numFmtId="0" fontId="17" fillId="29" borderId="18" xfId="0" applyFont="1" applyFill="1" applyBorder="1" applyAlignment="1">
      <alignment horizontal="center"/>
    </xf>
    <xf numFmtId="0" fontId="17" fillId="29" borderId="10" xfId="0" applyFont="1" applyFill="1" applyBorder="1" applyAlignment="1">
      <alignment horizontal="center"/>
    </xf>
    <xf numFmtId="0" fontId="3" fillId="20" borderId="14" xfId="0" applyFont="1" applyFill="1" applyBorder="1" applyAlignment="1">
      <alignment horizontal="right"/>
    </xf>
    <xf numFmtId="0" fontId="3" fillId="20" borderId="26" xfId="0" applyFont="1" applyFill="1" applyBorder="1" applyAlignment="1">
      <alignment horizontal="right"/>
    </xf>
    <xf numFmtId="0" fontId="3" fillId="20" borderId="41" xfId="0" applyFont="1" applyFill="1" applyBorder="1" applyAlignment="1">
      <alignment horizontal="center"/>
    </xf>
    <xf numFmtId="0" fontId="3" fillId="20" borderId="20" xfId="0" applyFont="1" applyFill="1" applyBorder="1" applyAlignment="1">
      <alignment horizontal="center"/>
    </xf>
    <xf numFmtId="0" fontId="3" fillId="20" borderId="47" xfId="0" applyFont="1" applyFill="1" applyBorder="1" applyAlignment="1">
      <alignment horizontal="center" vertical="center"/>
    </xf>
    <xf numFmtId="0" fontId="3" fillId="20" borderId="41" xfId="0" applyFont="1" applyFill="1" applyBorder="1" applyAlignment="1">
      <alignment horizontal="center" vertical="center"/>
    </xf>
    <xf numFmtId="0" fontId="3" fillId="20" borderId="20" xfId="0" applyFont="1" applyFill="1" applyBorder="1" applyAlignment="1">
      <alignment horizontal="center" vertical="center"/>
    </xf>
    <xf numFmtId="0" fontId="3" fillId="25" borderId="26" xfId="0" applyFont="1" applyFill="1" applyBorder="1" applyAlignment="1">
      <alignment horizontal="left"/>
    </xf>
    <xf numFmtId="0" fontId="3" fillId="25" borderId="22" xfId="0" applyFont="1" applyFill="1" applyBorder="1" applyAlignment="1">
      <alignment horizontal="left"/>
    </xf>
    <xf numFmtId="0" fontId="4" fillId="24" borderId="18" xfId="0" applyFont="1" applyFill="1" applyBorder="1" applyAlignment="1">
      <alignment horizontal="center"/>
    </xf>
    <xf numFmtId="0" fontId="4" fillId="24" borderId="45" xfId="0" applyFont="1" applyFill="1" applyBorder="1" applyAlignment="1">
      <alignment horizontal="center"/>
    </xf>
    <xf numFmtId="0" fontId="4" fillId="24" borderId="10" xfId="0" applyFont="1" applyFill="1" applyBorder="1" applyAlignment="1">
      <alignment horizontal="center"/>
    </xf>
    <xf numFmtId="2" fontId="24" fillId="26" borderId="0" xfId="0" applyNumberFormat="1" applyFont="1" applyFill="1" applyBorder="1" applyAlignment="1">
      <alignment horizontal="center" vertical="center" shrinkToFit="1"/>
    </xf>
    <xf numFmtId="0" fontId="3" fillId="30" borderId="25" xfId="0" applyFont="1" applyFill="1" applyBorder="1" applyAlignment="1">
      <alignment horizontal="center" wrapText="1"/>
    </xf>
    <xf numFmtId="0" fontId="3" fillId="30" borderId="61" xfId="0" applyFont="1" applyFill="1" applyBorder="1" applyAlignment="1">
      <alignment horizontal="center" wrapText="1"/>
    </xf>
    <xf numFmtId="0" fontId="3" fillId="22" borderId="17" xfId="0" applyFont="1" applyFill="1" applyBorder="1" applyAlignment="1">
      <alignment horizontal="center" vertical="center" wrapText="1"/>
    </xf>
    <xf numFmtId="0" fontId="3" fillId="22" borderId="35" xfId="0" applyFont="1" applyFill="1" applyBorder="1" applyAlignment="1">
      <alignment horizontal="center" vertical="center" wrapText="1"/>
    </xf>
    <xf numFmtId="0" fontId="3" fillId="22" borderId="27" xfId="0" applyFont="1" applyFill="1" applyBorder="1" applyAlignment="1">
      <alignment horizontal="center" vertical="center" wrapText="1"/>
    </xf>
    <xf numFmtId="0" fontId="3" fillId="22" borderId="36" xfId="0" applyFont="1" applyFill="1" applyBorder="1" applyAlignment="1">
      <alignment horizontal="center" vertical="center" wrapText="1"/>
    </xf>
    <xf numFmtId="0" fontId="3" fillId="22" borderId="12" xfId="0" applyFont="1" applyFill="1" applyBorder="1" applyAlignment="1">
      <alignment horizontal="center" vertical="center" wrapText="1"/>
    </xf>
    <xf numFmtId="0" fontId="3" fillId="22" borderId="33" xfId="0" applyFont="1" applyFill="1" applyBorder="1" applyAlignment="1">
      <alignment horizontal="center" vertical="center" wrapText="1"/>
    </xf>
    <xf numFmtId="0" fontId="7" fillId="25" borderId="18" xfId="0" applyFont="1" applyFill="1" applyBorder="1" applyAlignment="1">
      <alignment horizontal="center"/>
    </xf>
    <xf numFmtId="0" fontId="7" fillId="25" borderId="45" xfId="0" applyFont="1" applyFill="1" applyBorder="1" applyAlignment="1">
      <alignment horizontal="center"/>
    </xf>
    <xf numFmtId="0" fontId="7" fillId="25" borderId="10" xfId="0" applyFont="1" applyFill="1" applyBorder="1" applyAlignment="1">
      <alignment horizontal="center"/>
    </xf>
    <xf numFmtId="0" fontId="2" fillId="0" borderId="13" xfId="0" applyFont="1" applyBorder="1" applyAlignment="1">
      <alignment horizontal="center"/>
    </xf>
    <xf numFmtId="0" fontId="2" fillId="0" borderId="31" xfId="0" applyFont="1" applyBorder="1" applyAlignment="1">
      <alignment horizontal="center"/>
    </xf>
    <xf numFmtId="0" fontId="3" fillId="0" borderId="14" xfId="0" applyFont="1" applyBorder="1" applyAlignment="1">
      <alignment horizontal="center"/>
    </xf>
    <xf numFmtId="0" fontId="3" fillId="0" borderId="26" xfId="0" applyFont="1" applyBorder="1" applyAlignment="1">
      <alignment horizontal="center"/>
    </xf>
    <xf numFmtId="0" fontId="4" fillId="0" borderId="14" xfId="0" applyFont="1" applyBorder="1" applyAlignment="1">
      <alignment horizontal="center"/>
    </xf>
    <xf numFmtId="0" fontId="4" fillId="0" borderId="26" xfId="0" applyFont="1" applyBorder="1" applyAlignment="1">
      <alignment horizontal="center"/>
    </xf>
    <xf numFmtId="0" fontId="4" fillId="20" borderId="25" xfId="0" applyFont="1" applyFill="1" applyBorder="1" applyAlignment="1">
      <alignment horizontal="center" wrapText="1"/>
    </xf>
    <xf numFmtId="0" fontId="4" fillId="20" borderId="61" xfId="0" applyFont="1" applyFill="1" applyBorder="1" applyAlignment="1">
      <alignment horizontal="center" wrapText="1"/>
    </xf>
    <xf numFmtId="0" fontId="3" fillId="30" borderId="18" xfId="0" applyFont="1" applyFill="1" applyBorder="1" applyAlignment="1">
      <alignment horizontal="center"/>
    </xf>
    <xf numFmtId="0" fontId="3" fillId="30" borderId="45" xfId="0" applyFont="1" applyFill="1" applyBorder="1" applyAlignment="1">
      <alignment horizontal="center"/>
    </xf>
    <xf numFmtId="0" fontId="3" fillId="30" borderId="10" xfId="0" applyFont="1" applyFill="1" applyBorder="1" applyAlignment="1">
      <alignment horizontal="center"/>
    </xf>
    <xf numFmtId="0" fontId="22" fillId="25" borderId="0" xfId="0" applyFont="1" applyFill="1" applyAlignment="1">
      <alignment horizontal="center" wrapText="1"/>
    </xf>
    <xf numFmtId="0" fontId="21" fillId="7" borderId="0" xfId="0" applyFont="1" applyFill="1" applyAlignment="1">
      <alignment horizontal="center" vertical="center" wrapText="1"/>
    </xf>
    <xf numFmtId="0" fontId="0" fillId="0" borderId="0" xfId="0" applyAlignment="1">
      <alignment horizontal="center"/>
    </xf>
    <xf numFmtId="0" fontId="25" fillId="24" borderId="0" xfId="0" applyFont="1" applyFill="1" applyAlignment="1">
      <alignment horizontal="center" wrapText="1"/>
    </xf>
    <xf numFmtId="0" fontId="3" fillId="0" borderId="39" xfId="0" applyFont="1" applyBorder="1" applyAlignment="1">
      <alignment horizontal="center"/>
    </xf>
    <xf numFmtId="0" fontId="3" fillId="0" borderId="0" xfId="0" applyFont="1" applyBorder="1" applyAlignment="1">
      <alignment horizontal="center"/>
    </xf>
    <xf numFmtId="0" fontId="3" fillId="0" borderId="39" xfId="0" applyFont="1" applyBorder="1" applyAlignment="1">
      <alignment horizontal="right"/>
    </xf>
    <xf numFmtId="0" fontId="3" fillId="0" borderId="0" xfId="0" applyFont="1" applyBorder="1" applyAlignment="1">
      <alignment horizontal="right"/>
    </xf>
    <xf numFmtId="0" fontId="3" fillId="0" borderId="0" xfId="0" applyFont="1" applyBorder="1" applyAlignment="1">
      <alignment horizontal="left"/>
    </xf>
    <xf numFmtId="0" fontId="14" fillId="0" borderId="39" xfId="0" applyFont="1" applyBorder="1" applyAlignment="1">
      <alignment horizontal="center"/>
    </xf>
    <xf numFmtId="0" fontId="14" fillId="0" borderId="0" xfId="0" applyFont="1" applyBorder="1" applyAlignment="1">
      <alignment horizontal="center"/>
    </xf>
    <xf numFmtId="0" fontId="4" fillId="20" borderId="17" xfId="0" applyFont="1" applyFill="1" applyBorder="1" applyAlignment="1">
      <alignment horizontal="center"/>
    </xf>
    <xf numFmtId="0" fontId="4" fillId="20" borderId="35" xfId="0" applyFont="1" applyFill="1" applyBorder="1" applyAlignment="1">
      <alignment horizontal="center"/>
    </xf>
    <xf numFmtId="0" fontId="4" fillId="20" borderId="27" xfId="0" applyFont="1" applyFill="1" applyBorder="1" applyAlignment="1">
      <alignment horizontal="center"/>
    </xf>
    <xf numFmtId="0" fontId="11" fillId="0" borderId="0" xfId="0" applyFont="1" applyBorder="1" applyAlignment="1">
      <alignment horizontal="center"/>
    </xf>
    <xf numFmtId="1" fontId="3" fillId="24" borderId="43" xfId="0" applyNumberFormat="1" applyFont="1" applyFill="1" applyBorder="1" applyAlignment="1">
      <alignment/>
    </xf>
    <xf numFmtId="0" fontId="4" fillId="0" borderId="43" xfId="0" applyFont="1" applyFill="1" applyBorder="1" applyAlignment="1">
      <alignment/>
    </xf>
    <xf numFmtId="0" fontId="3" fillId="0" borderId="14" xfId="0" applyFont="1" applyFill="1" applyBorder="1" applyAlignment="1">
      <alignment/>
    </xf>
    <xf numFmtId="0" fontId="3" fillId="20" borderId="47" xfId="0" applyFont="1" applyFill="1" applyBorder="1" applyAlignment="1">
      <alignment horizontal="center"/>
    </xf>
    <xf numFmtId="0" fontId="14" fillId="26" borderId="39" xfId="0" applyFont="1" applyFill="1" applyBorder="1" applyAlignment="1">
      <alignment horizontal="left"/>
    </xf>
    <xf numFmtId="1" fontId="3" fillId="24" borderId="0" xfId="0" applyNumberFormat="1" applyFont="1" applyFill="1" applyBorder="1" applyAlignment="1">
      <alignment horizontal="center"/>
    </xf>
    <xf numFmtId="0" fontId="21" fillId="0" borderId="0" xfId="0" applyFont="1" applyFill="1" applyAlignment="1">
      <alignment vertical="center" wrapText="1"/>
    </xf>
    <xf numFmtId="1" fontId="22" fillId="24" borderId="0" xfId="0" applyNumberFormat="1" applyFont="1" applyFill="1" applyAlignment="1">
      <alignment horizontal="center" vertical="center"/>
    </xf>
    <xf numFmtId="0" fontId="45" fillId="0" borderId="0" xfId="0" applyFont="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25">
    <dxf>
      <font>
        <strike val="0"/>
        <color indexed="10"/>
      </font>
      <fill>
        <patternFill>
          <bgColor indexed="13"/>
        </patternFill>
      </fill>
    </dxf>
    <dxf>
      <fill>
        <patternFill>
          <bgColor indexed="50"/>
        </patternFill>
      </fill>
    </dxf>
    <dxf>
      <fill>
        <patternFill>
          <bgColor indexed="52"/>
        </patternFill>
      </fill>
    </dxf>
    <dxf>
      <fill>
        <patternFill>
          <bgColor indexed="50"/>
        </patternFill>
      </fill>
    </dxf>
    <dxf>
      <font>
        <color indexed="9"/>
      </font>
    </dxf>
    <dxf>
      <fill>
        <patternFill>
          <bgColor indexed="45"/>
        </patternFill>
      </fill>
    </dxf>
    <dxf>
      <font>
        <u val="none"/>
        <strike val="0"/>
      </font>
      <fill>
        <patternFill patternType="solid">
          <bgColor indexed="45"/>
        </patternFill>
      </fill>
    </dxf>
    <dxf>
      <fill>
        <patternFill>
          <bgColor indexed="50"/>
        </patternFill>
      </fill>
    </dxf>
    <dxf>
      <font>
        <color indexed="9"/>
      </font>
      <fill>
        <patternFill>
          <bgColor indexed="21"/>
        </patternFill>
      </fill>
    </dxf>
    <dxf>
      <font>
        <color indexed="8"/>
      </font>
      <fill>
        <patternFill>
          <bgColor indexed="10"/>
        </patternFill>
      </fill>
      <border>
        <left style="thin"/>
        <right style="thin"/>
        <top style="thin"/>
        <bottom style="thin"/>
      </border>
    </dxf>
    <dxf>
      <font>
        <color indexed="8"/>
      </font>
      <fill>
        <patternFill>
          <bgColor indexed="10"/>
        </patternFill>
      </fill>
      <border>
        <left style="thin"/>
        <right style="thin"/>
        <top style="thin"/>
        <bottom style="thin"/>
      </border>
    </dxf>
    <dxf>
      <font>
        <color indexed="9"/>
      </font>
      <fill>
        <patternFill>
          <bgColor indexed="10"/>
        </patternFill>
      </fill>
      <border>
        <left style="thin"/>
        <right style="thin"/>
        <top style="thin"/>
        <bottom style="thin"/>
      </border>
    </dxf>
    <dxf>
      <font>
        <strike val="0"/>
        <color indexed="9"/>
      </font>
      <fill>
        <patternFill>
          <bgColor indexed="10"/>
        </patternFill>
      </fill>
      <border>
        <left style="thin"/>
        <right style="thin"/>
        <top style="thin"/>
        <bottom style="thin"/>
      </border>
    </dxf>
    <dxf>
      <fill>
        <patternFill>
          <bgColor indexed="50"/>
        </patternFill>
      </fill>
    </dxf>
    <dxf>
      <font>
        <u val="none"/>
        <strike val="0"/>
      </font>
      <fill>
        <patternFill patternType="solid">
          <bgColor indexed="45"/>
        </patternFill>
      </fill>
    </dxf>
    <dxf>
      <font>
        <color indexed="22"/>
      </font>
    </dxf>
    <dxf>
      <font>
        <strike val="0"/>
        <color indexed="9"/>
      </font>
    </dxf>
    <dxf>
      <font>
        <strike/>
        <color auto="1"/>
      </font>
      <fill>
        <patternFill>
          <bgColor indexed="10"/>
        </patternFill>
      </fill>
    </dxf>
    <dxf>
      <fill>
        <patternFill>
          <bgColor indexed="52"/>
        </patternFill>
      </fill>
    </dxf>
    <dxf>
      <fill>
        <patternFill>
          <bgColor indexed="52"/>
        </patternFill>
      </fill>
    </dxf>
    <dxf>
      <fill>
        <patternFill>
          <bgColor indexed="52"/>
        </patternFill>
      </fill>
    </dxf>
    <dxf>
      <fill>
        <patternFill>
          <bgColor indexed="45"/>
        </patternFill>
      </fill>
    </dxf>
    <dxf>
      <font>
        <strike val="0"/>
        <color rgb="FFFFFFFF"/>
      </font>
      <fill>
        <patternFill>
          <bgColor rgb="FFFF0000"/>
        </patternFill>
      </fill>
      <border>
        <left style="thin">
          <color rgb="FF000000"/>
        </left>
        <right style="thin">
          <color rgb="FF000000"/>
        </right>
        <top style="thin"/>
        <bottom style="thin">
          <color rgb="FF000000"/>
        </bottom>
      </border>
    </dxf>
    <dxf>
      <font>
        <color rgb="FF000000"/>
      </font>
      <fill>
        <patternFill>
          <bgColor rgb="FFFF0000"/>
        </patternFill>
      </fill>
      <border>
        <left style="thin">
          <color rgb="FF000000"/>
        </left>
        <right style="thin">
          <color rgb="FF000000"/>
        </right>
        <top style="thin"/>
        <bottom style="thin">
          <color rgb="FF000000"/>
        </bottom>
      </border>
    </dxf>
    <dxf>
      <font>
        <b/>
        <i val="0"/>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3</xdr:row>
      <xdr:rowOff>200025</xdr:rowOff>
    </xdr:from>
    <xdr:to>
      <xdr:col>10</xdr:col>
      <xdr:colOff>247650</xdr:colOff>
      <xdr:row>5</xdr:row>
      <xdr:rowOff>38100</xdr:rowOff>
    </xdr:to>
    <xdr:sp>
      <xdr:nvSpPr>
        <xdr:cNvPr id="1" name="AutoShape 35"/>
        <xdr:cNvSpPr>
          <a:spLocks/>
        </xdr:cNvSpPr>
      </xdr:nvSpPr>
      <xdr:spPr>
        <a:xfrm>
          <a:off x="5048250" y="781050"/>
          <a:ext cx="219075" cy="238125"/>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38100</xdr:colOff>
      <xdr:row>4</xdr:row>
      <xdr:rowOff>66675</xdr:rowOff>
    </xdr:from>
    <xdr:to>
      <xdr:col>31</xdr:col>
      <xdr:colOff>219075</xdr:colOff>
      <xdr:row>5</xdr:row>
      <xdr:rowOff>171450</xdr:rowOff>
    </xdr:to>
    <xdr:sp>
      <xdr:nvSpPr>
        <xdr:cNvPr id="2" name="AutoShape 36"/>
        <xdr:cNvSpPr>
          <a:spLocks/>
        </xdr:cNvSpPr>
      </xdr:nvSpPr>
      <xdr:spPr>
        <a:xfrm>
          <a:off x="13725525" y="847725"/>
          <a:ext cx="180975" cy="304800"/>
        </a:xfrm>
        <a:prstGeom prst="curvedLeftArrow">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5</xdr:row>
      <xdr:rowOff>66675</xdr:rowOff>
    </xdr:from>
    <xdr:to>
      <xdr:col>10</xdr:col>
      <xdr:colOff>257175</xdr:colOff>
      <xdr:row>6</xdr:row>
      <xdr:rowOff>161925</xdr:rowOff>
    </xdr:to>
    <xdr:sp>
      <xdr:nvSpPr>
        <xdr:cNvPr id="3" name="AutoShape 37"/>
        <xdr:cNvSpPr>
          <a:spLocks/>
        </xdr:cNvSpPr>
      </xdr:nvSpPr>
      <xdr:spPr>
        <a:xfrm>
          <a:off x="5067300" y="1047750"/>
          <a:ext cx="219075" cy="285750"/>
        </a:xfrm>
        <a:prstGeom prst="curved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xdr:colOff>
      <xdr:row>6</xdr:row>
      <xdr:rowOff>66675</xdr:rowOff>
    </xdr:from>
    <xdr:to>
      <xdr:col>31</xdr:col>
      <xdr:colOff>228600</xdr:colOff>
      <xdr:row>7</xdr:row>
      <xdr:rowOff>171450</xdr:rowOff>
    </xdr:to>
    <xdr:sp>
      <xdr:nvSpPr>
        <xdr:cNvPr id="4" name="AutoShape 62"/>
        <xdr:cNvSpPr>
          <a:spLocks/>
        </xdr:cNvSpPr>
      </xdr:nvSpPr>
      <xdr:spPr>
        <a:xfrm>
          <a:off x="13735050" y="1238250"/>
          <a:ext cx="180975" cy="304800"/>
        </a:xfrm>
        <a:prstGeom prst="curvedLeftArrow">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xdr:colOff>
      <xdr:row>8</xdr:row>
      <xdr:rowOff>57150</xdr:rowOff>
    </xdr:from>
    <xdr:to>
      <xdr:col>31</xdr:col>
      <xdr:colOff>228600</xdr:colOff>
      <xdr:row>9</xdr:row>
      <xdr:rowOff>161925</xdr:rowOff>
    </xdr:to>
    <xdr:sp>
      <xdr:nvSpPr>
        <xdr:cNvPr id="5" name="AutoShape 63"/>
        <xdr:cNvSpPr>
          <a:spLocks/>
        </xdr:cNvSpPr>
      </xdr:nvSpPr>
      <xdr:spPr>
        <a:xfrm>
          <a:off x="13735050" y="1619250"/>
          <a:ext cx="180975" cy="304800"/>
        </a:xfrm>
        <a:prstGeom prst="curvedLeftArrow">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7</xdr:row>
      <xdr:rowOff>76200</xdr:rowOff>
    </xdr:from>
    <xdr:to>
      <xdr:col>10</xdr:col>
      <xdr:colOff>228600</xdr:colOff>
      <xdr:row>8</xdr:row>
      <xdr:rowOff>161925</xdr:rowOff>
    </xdr:to>
    <xdr:sp>
      <xdr:nvSpPr>
        <xdr:cNvPr id="6" name="AutoShape 64"/>
        <xdr:cNvSpPr>
          <a:spLocks/>
        </xdr:cNvSpPr>
      </xdr:nvSpPr>
      <xdr:spPr>
        <a:xfrm>
          <a:off x="5029200" y="1447800"/>
          <a:ext cx="219075" cy="276225"/>
        </a:xfrm>
        <a:prstGeom prst="curved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396"/>
  <sheetViews>
    <sheetView tabSelected="1" zoomScalePageLayoutView="0" workbookViewId="0" topLeftCell="V1">
      <selection activeCell="AD37" sqref="AD37"/>
    </sheetView>
  </sheetViews>
  <sheetFormatPr defaultColWidth="8.7109375" defaultRowHeight="12.75"/>
  <cols>
    <col min="1" max="1" width="4.28125" style="11" customWidth="1"/>
    <col min="2" max="2" width="9.7109375" style="11" customWidth="1"/>
    <col min="3" max="3" width="8.7109375" style="11" customWidth="1"/>
    <col min="4" max="4" width="8.57421875" style="11" customWidth="1"/>
    <col min="5" max="5" width="2.421875" style="13" customWidth="1"/>
    <col min="6" max="6" width="8.7109375" style="11" customWidth="1"/>
    <col min="7" max="7" width="10.28125" style="11" customWidth="1"/>
    <col min="8" max="8" width="3.57421875" style="11" customWidth="1"/>
    <col min="9" max="9" width="10.28125" style="11" customWidth="1"/>
    <col min="10" max="10" width="8.7109375" style="11" customWidth="1"/>
    <col min="11" max="11" width="5.7109375" style="11" customWidth="1"/>
    <col min="12" max="12" width="7.7109375" style="11" customWidth="1"/>
    <col min="13" max="13" width="8.140625" style="11" customWidth="1"/>
    <col min="14" max="14" width="8.00390625" style="201" customWidth="1"/>
    <col min="15" max="15" width="2.28125" style="11" customWidth="1"/>
    <col min="16" max="17" width="7.7109375" style="11" customWidth="1"/>
    <col min="18" max="18" width="2.28125" style="11" customWidth="1"/>
    <col min="19" max="19" width="6.421875" style="201" customWidth="1"/>
    <col min="20" max="20" width="2.7109375" style="20" customWidth="1"/>
    <col min="21" max="22" width="7.7109375" style="20" customWidth="1"/>
    <col min="23" max="23" width="2.7109375" style="20" customWidth="1"/>
    <col min="24" max="24" width="7.00390625" style="201" customWidth="1"/>
    <col min="25" max="25" width="2.7109375" style="11" customWidth="1"/>
    <col min="26" max="26" width="8.8515625" style="11" customWidth="1"/>
    <col min="27" max="27" width="7.7109375" style="11" customWidth="1"/>
    <col min="28" max="28" width="2.7109375" style="11" customWidth="1"/>
    <col min="29" max="30" width="7.7109375" style="11" customWidth="1"/>
    <col min="31" max="31" width="8.7109375" style="11" bestFit="1" customWidth="1"/>
    <col min="32" max="32" width="3.421875" style="11" customWidth="1"/>
    <col min="33" max="33" width="6.8515625" style="207" customWidth="1"/>
    <col min="34" max="16384" width="8.7109375" style="11" customWidth="1"/>
  </cols>
  <sheetData>
    <row r="1" spans="1:12" ht="14.25" customHeight="1" thickBot="1">
      <c r="A1" s="147"/>
      <c r="B1" s="147"/>
      <c r="C1" s="147"/>
      <c r="D1" s="147"/>
      <c r="E1" s="147"/>
      <c r="F1" s="147"/>
      <c r="G1" s="147"/>
      <c r="H1" s="147"/>
      <c r="I1" s="13"/>
      <c r="L1" s="13"/>
    </row>
    <row r="2" spans="1:30" ht="15.75" thickBot="1">
      <c r="A2" s="147"/>
      <c r="B2" s="395" t="s">
        <v>52</v>
      </c>
      <c r="C2" s="396"/>
      <c r="D2" s="396"/>
      <c r="E2" s="396"/>
      <c r="F2" s="396"/>
      <c r="G2" s="397"/>
      <c r="H2" s="164"/>
      <c r="I2" s="13"/>
      <c r="K2" s="12"/>
      <c r="L2" s="12"/>
      <c r="M2" s="258" t="s">
        <v>37</v>
      </c>
      <c r="N2" s="180"/>
      <c r="O2" s="180"/>
      <c r="P2" s="180"/>
      <c r="Q2" s="1"/>
      <c r="R2" s="185"/>
      <c r="S2" s="387" t="s">
        <v>122</v>
      </c>
      <c r="T2" s="13"/>
      <c r="U2" s="13"/>
      <c r="V2" s="13"/>
      <c r="W2" s="13"/>
      <c r="X2" s="387" t="s">
        <v>123</v>
      </c>
      <c r="Y2" s="62"/>
      <c r="Z2" s="21" t="s">
        <v>35</v>
      </c>
      <c r="AA2" s="199"/>
      <c r="AB2" s="199"/>
      <c r="AC2" s="199"/>
      <c r="AD2" s="8"/>
    </row>
    <row r="3" spans="1:42" ht="15.75" thickBot="1">
      <c r="A3" s="147"/>
      <c r="B3" s="383" t="s">
        <v>53</v>
      </c>
      <c r="C3" s="384"/>
      <c r="D3" s="384"/>
      <c r="E3" s="384"/>
      <c r="F3" s="384"/>
      <c r="G3" s="385"/>
      <c r="H3" s="165"/>
      <c r="I3" s="13"/>
      <c r="L3" s="19"/>
      <c r="M3" s="372" t="s">
        <v>111</v>
      </c>
      <c r="N3" s="373"/>
      <c r="O3" s="47"/>
      <c r="P3" s="45"/>
      <c r="Q3" s="32"/>
      <c r="R3" s="67"/>
      <c r="S3" s="388"/>
      <c r="T3" s="61"/>
      <c r="U3" s="5"/>
      <c r="V3" s="13"/>
      <c r="W3" s="13"/>
      <c r="X3" s="388"/>
      <c r="Y3" s="62"/>
      <c r="Z3" s="47"/>
      <c r="AA3" s="41"/>
      <c r="AB3" s="13"/>
      <c r="AC3" s="47" t="s">
        <v>39</v>
      </c>
      <c r="AD3" s="48">
        <f>AN38</f>
        <v>32</v>
      </c>
      <c r="AE3" s="41"/>
      <c r="AH3" s="153"/>
      <c r="AI3" s="154"/>
      <c r="AJ3" s="154"/>
      <c r="AK3" s="154"/>
      <c r="AL3" s="154"/>
      <c r="AM3" s="155"/>
      <c r="AN3" s="154"/>
      <c r="AO3" s="154"/>
      <c r="AP3" s="142"/>
    </row>
    <row r="4" spans="1:42" ht="15.75" thickBot="1">
      <c r="A4" s="147"/>
      <c r="B4" s="147"/>
      <c r="C4" s="147"/>
      <c r="D4" s="147"/>
      <c r="E4" s="147"/>
      <c r="F4" s="147"/>
      <c r="G4" s="147"/>
      <c r="H4" s="147"/>
      <c r="I4" s="13"/>
      <c r="L4" s="30" t="s">
        <v>25</v>
      </c>
      <c r="M4" s="324" t="s">
        <v>121</v>
      </c>
      <c r="N4" s="326"/>
      <c r="O4" s="186" t="s">
        <v>112</v>
      </c>
      <c r="P4" s="223" t="s">
        <v>120</v>
      </c>
      <c r="Q4" s="86"/>
      <c r="R4" s="181" t="s">
        <v>112</v>
      </c>
      <c r="S4" s="277" t="s">
        <v>151</v>
      </c>
      <c r="T4" s="129" t="s">
        <v>112</v>
      </c>
      <c r="U4" s="21" t="s">
        <v>23</v>
      </c>
      <c r="V4" s="180"/>
      <c r="W4" s="181" t="s">
        <v>112</v>
      </c>
      <c r="X4" s="277" t="s">
        <v>151</v>
      </c>
      <c r="Y4" s="129" t="s">
        <v>112</v>
      </c>
      <c r="Z4" s="223" t="s">
        <v>124</v>
      </c>
      <c r="AA4" s="8"/>
      <c r="AB4" s="158" t="s">
        <v>112</v>
      </c>
      <c r="AC4" s="45" t="s">
        <v>36</v>
      </c>
      <c r="AD4" s="32">
        <f>SUM(AD5:AD177)</f>
        <v>32</v>
      </c>
      <c r="AE4" s="30" t="s">
        <v>25</v>
      </c>
      <c r="AH4" s="153"/>
      <c r="AI4" s="81" t="s">
        <v>126</v>
      </c>
      <c r="AJ4" s="82"/>
      <c r="AK4" s="82"/>
      <c r="AL4" s="82"/>
      <c r="AM4" s="82"/>
      <c r="AN4" s="83"/>
      <c r="AO4" s="188"/>
      <c r="AP4" s="142"/>
    </row>
    <row r="5" spans="1:42" ht="15.75" thickBot="1">
      <c r="A5" s="147"/>
      <c r="B5" s="398" t="s">
        <v>8</v>
      </c>
      <c r="C5" s="399"/>
      <c r="D5" s="399"/>
      <c r="E5" s="118"/>
      <c r="F5" s="63" t="s">
        <v>153</v>
      </c>
      <c r="G5" s="64"/>
      <c r="H5" s="166"/>
      <c r="I5" s="10"/>
      <c r="J5" s="10"/>
      <c r="L5" s="34">
        <v>1</v>
      </c>
      <c r="M5" s="14" t="s">
        <v>5</v>
      </c>
      <c r="N5" s="202"/>
      <c r="O5" s="182" t="s">
        <v>113</v>
      </c>
      <c r="P5" s="22" t="s">
        <v>5</v>
      </c>
      <c r="Q5" s="159">
        <v>0</v>
      </c>
      <c r="R5" s="208" t="s">
        <v>113</v>
      </c>
      <c r="S5" s="278">
        <f>G22</f>
        <v>15</v>
      </c>
      <c r="T5" s="192" t="s">
        <v>113</v>
      </c>
      <c r="U5" s="14" t="s">
        <v>5</v>
      </c>
      <c r="V5" s="27">
        <f>G61</f>
        <v>54</v>
      </c>
      <c r="W5" s="208" t="s">
        <v>113</v>
      </c>
      <c r="X5" s="278">
        <f>S5</f>
        <v>15</v>
      </c>
      <c r="Y5" s="40" t="s">
        <v>113</v>
      </c>
      <c r="Z5" s="22" t="s">
        <v>5</v>
      </c>
      <c r="AA5" s="37">
        <v>0</v>
      </c>
      <c r="AB5" s="115"/>
      <c r="AC5" s="14" t="s">
        <v>5</v>
      </c>
      <c r="AD5" s="46"/>
      <c r="AE5" s="34">
        <v>1</v>
      </c>
      <c r="AG5" s="222"/>
      <c r="AH5" s="153"/>
      <c r="AI5" s="84" t="s">
        <v>26</v>
      </c>
      <c r="AJ5" s="85"/>
      <c r="AK5" s="85"/>
      <c r="AL5" s="85"/>
      <c r="AM5" s="85"/>
      <c r="AN5" s="86"/>
      <c r="AO5" s="156"/>
      <c r="AP5" s="142"/>
    </row>
    <row r="6" spans="1:42" ht="15">
      <c r="A6" s="147"/>
      <c r="B6" s="402" t="s">
        <v>12</v>
      </c>
      <c r="C6" s="403"/>
      <c r="D6" s="381" t="s">
        <v>150</v>
      </c>
      <c r="E6" s="381"/>
      <c r="F6" s="381"/>
      <c r="G6" s="382"/>
      <c r="H6" s="167"/>
      <c r="I6" s="10"/>
      <c r="J6" s="10"/>
      <c r="L6" s="16">
        <v>2</v>
      </c>
      <c r="M6" s="15" t="s">
        <v>4</v>
      </c>
      <c r="N6" s="203">
        <f>AD5</f>
        <v>0</v>
      </c>
      <c r="O6" s="183" t="s">
        <v>113</v>
      </c>
      <c r="P6" s="23" t="s">
        <v>4</v>
      </c>
      <c r="Q6" s="160">
        <v>1</v>
      </c>
      <c r="R6" s="209" t="s">
        <v>113</v>
      </c>
      <c r="S6" s="301">
        <f>G22</f>
        <v>15</v>
      </c>
      <c r="T6" s="192" t="s">
        <v>113</v>
      </c>
      <c r="U6" s="15" t="s">
        <v>4</v>
      </c>
      <c r="V6" s="26">
        <f>V5+2</f>
        <v>56</v>
      </c>
      <c r="W6" s="209" t="s">
        <v>113</v>
      </c>
      <c r="X6" s="301">
        <f>X5</f>
        <v>15</v>
      </c>
      <c r="Y6" s="40" t="s">
        <v>113</v>
      </c>
      <c r="Z6" s="23" t="s">
        <v>4</v>
      </c>
      <c r="AA6" s="38">
        <v>1</v>
      </c>
      <c r="AB6" s="116"/>
      <c r="AC6" s="15" t="s">
        <v>4</v>
      </c>
      <c r="AD6" s="40"/>
      <c r="AE6" s="16">
        <v>2</v>
      </c>
      <c r="AH6" s="153"/>
      <c r="AI6" s="87" t="s">
        <v>27</v>
      </c>
      <c r="AJ6" s="79">
        <f>G19</f>
        <v>20</v>
      </c>
      <c r="AK6" s="78" t="s">
        <v>18</v>
      </c>
      <c r="AL6" s="123"/>
      <c r="AM6" s="80">
        <f>AJ6*C8/F8</f>
        <v>54</v>
      </c>
      <c r="AN6" s="88" t="s">
        <v>14</v>
      </c>
      <c r="AO6" s="154"/>
      <c r="AP6" s="142"/>
    </row>
    <row r="7" spans="1:42" ht="15.75" thickBot="1">
      <c r="A7" s="147"/>
      <c r="B7" s="400" t="s">
        <v>17</v>
      </c>
      <c r="C7" s="401"/>
      <c r="D7" s="401"/>
      <c r="E7" s="401"/>
      <c r="F7" s="401"/>
      <c r="G7" s="65"/>
      <c r="H7" s="168"/>
      <c r="I7" s="10"/>
      <c r="J7" s="10"/>
      <c r="L7" s="35">
        <v>3</v>
      </c>
      <c r="M7" s="17" t="s">
        <v>5</v>
      </c>
      <c r="N7" s="204">
        <f>AD6</f>
        <v>0</v>
      </c>
      <c r="O7" s="183" t="s">
        <v>113</v>
      </c>
      <c r="P7" s="24" t="s">
        <v>5</v>
      </c>
      <c r="Q7" s="159">
        <v>2</v>
      </c>
      <c r="R7" s="209" t="s">
        <v>113</v>
      </c>
      <c r="S7" s="280">
        <f>S6</f>
        <v>15</v>
      </c>
      <c r="T7" s="192" t="s">
        <v>113</v>
      </c>
      <c r="U7" s="17" t="s">
        <v>5</v>
      </c>
      <c r="V7" s="28">
        <f>V6+2</f>
        <v>58</v>
      </c>
      <c r="W7" s="209" t="s">
        <v>113</v>
      </c>
      <c r="X7" s="302">
        <f>X6</f>
        <v>15</v>
      </c>
      <c r="Y7" s="40" t="s">
        <v>113</v>
      </c>
      <c r="Z7" s="24" t="s">
        <v>5</v>
      </c>
      <c r="AA7" s="37">
        <v>2</v>
      </c>
      <c r="AB7" s="116"/>
      <c r="AC7" s="17" t="s">
        <v>5</v>
      </c>
      <c r="AD7" s="37">
        <v>1</v>
      </c>
      <c r="AE7" s="35">
        <v>3</v>
      </c>
      <c r="AG7" s="222"/>
      <c r="AH7" s="153"/>
      <c r="AI7" s="89" t="s">
        <v>28</v>
      </c>
      <c r="AJ7" s="90">
        <f>G26</f>
        <v>9.222222222222221</v>
      </c>
      <c r="AK7" s="52" t="s">
        <v>18</v>
      </c>
      <c r="AL7" s="119"/>
      <c r="AM7" s="51">
        <f>C28</f>
        <v>32</v>
      </c>
      <c r="AN7" s="91" t="s">
        <v>11</v>
      </c>
      <c r="AO7" s="154"/>
      <c r="AP7" s="142"/>
    </row>
    <row r="8" spans="1:42" ht="15">
      <c r="A8" s="147"/>
      <c r="B8" s="49"/>
      <c r="C8" s="53">
        <v>27</v>
      </c>
      <c r="D8" s="31" t="s">
        <v>9</v>
      </c>
      <c r="E8" s="33"/>
      <c r="F8" s="53">
        <v>10</v>
      </c>
      <c r="G8" s="38" t="s">
        <v>0</v>
      </c>
      <c r="H8" s="148"/>
      <c r="I8" s="10"/>
      <c r="J8" s="10"/>
      <c r="L8" s="16">
        <v>4</v>
      </c>
      <c r="M8" s="15" t="s">
        <v>4</v>
      </c>
      <c r="N8" s="203">
        <f>AD7</f>
        <v>1</v>
      </c>
      <c r="O8" s="183" t="s">
        <v>113</v>
      </c>
      <c r="P8" s="23" t="s">
        <v>4</v>
      </c>
      <c r="Q8" s="160">
        <v>3</v>
      </c>
      <c r="R8" s="209" t="s">
        <v>113</v>
      </c>
      <c r="S8" s="279">
        <f>S7</f>
        <v>15</v>
      </c>
      <c r="T8" s="192" t="s">
        <v>113</v>
      </c>
      <c r="U8" s="15" t="s">
        <v>4</v>
      </c>
      <c r="V8" s="26">
        <f aca="true" t="shared" si="0" ref="V8:V71">V7+2</f>
        <v>60</v>
      </c>
      <c r="W8" s="209" t="s">
        <v>113</v>
      </c>
      <c r="X8" s="301">
        <f aca="true" t="shared" si="1" ref="X8:X71">X7</f>
        <v>15</v>
      </c>
      <c r="Y8" s="40" t="s">
        <v>113</v>
      </c>
      <c r="Z8" s="23" t="s">
        <v>4</v>
      </c>
      <c r="AA8" s="38">
        <v>3</v>
      </c>
      <c r="AB8" s="116"/>
      <c r="AC8" s="15" t="s">
        <v>4</v>
      </c>
      <c r="AD8" s="40"/>
      <c r="AE8" s="16">
        <v>4</v>
      </c>
      <c r="AH8" s="153"/>
      <c r="AI8" s="154"/>
      <c r="AJ8" s="187"/>
      <c r="AK8" s="154"/>
      <c r="AL8" s="154"/>
      <c r="AM8" s="155"/>
      <c r="AN8" s="154"/>
      <c r="AO8" s="154"/>
      <c r="AP8" s="142"/>
    </row>
    <row r="9" spans="1:42" ht="15.75" thickBot="1">
      <c r="A9" s="147"/>
      <c r="B9" s="50"/>
      <c r="C9" s="59">
        <v>35</v>
      </c>
      <c r="D9" s="52" t="s">
        <v>10</v>
      </c>
      <c r="E9" s="119"/>
      <c r="F9" s="59">
        <v>10</v>
      </c>
      <c r="G9" s="66" t="s">
        <v>0</v>
      </c>
      <c r="H9" s="148"/>
      <c r="I9" s="10"/>
      <c r="J9" s="10"/>
      <c r="L9" s="35">
        <v>5</v>
      </c>
      <c r="M9" s="17" t="s">
        <v>5</v>
      </c>
      <c r="N9" s="204">
        <f aca="true" t="shared" si="2" ref="N9:N20">AD8</f>
        <v>0</v>
      </c>
      <c r="O9" s="183" t="s">
        <v>113</v>
      </c>
      <c r="P9" s="24" t="s">
        <v>5</v>
      </c>
      <c r="Q9" s="159">
        <v>4</v>
      </c>
      <c r="R9" s="209" t="s">
        <v>113</v>
      </c>
      <c r="S9" s="280">
        <f>S8</f>
        <v>15</v>
      </c>
      <c r="T9" s="192" t="s">
        <v>113</v>
      </c>
      <c r="U9" s="17" t="s">
        <v>5</v>
      </c>
      <c r="V9" s="28">
        <f t="shared" si="0"/>
        <v>62</v>
      </c>
      <c r="W9" s="209" t="s">
        <v>113</v>
      </c>
      <c r="X9" s="302">
        <f t="shared" si="1"/>
        <v>15</v>
      </c>
      <c r="Y9" s="40" t="s">
        <v>113</v>
      </c>
      <c r="Z9" s="24" t="s">
        <v>5</v>
      </c>
      <c r="AA9" s="37">
        <v>4</v>
      </c>
      <c r="AB9" s="116"/>
      <c r="AC9" s="17" t="s">
        <v>5</v>
      </c>
      <c r="AD9" s="37"/>
      <c r="AE9" s="35">
        <v>5</v>
      </c>
      <c r="AG9" s="222"/>
      <c r="AH9" s="141"/>
      <c r="AI9" s="142"/>
      <c r="AJ9" s="143"/>
      <c r="AK9" s="142"/>
      <c r="AL9" s="142"/>
      <c r="AM9" s="144"/>
      <c r="AN9" s="142"/>
      <c r="AO9" s="142"/>
      <c r="AP9" s="142"/>
    </row>
    <row r="10" spans="1:42" ht="15.75" thickBot="1">
      <c r="A10" s="147"/>
      <c r="B10" s="147"/>
      <c r="C10" s="147"/>
      <c r="D10" s="147"/>
      <c r="E10" s="147"/>
      <c r="F10" s="147"/>
      <c r="G10" s="147"/>
      <c r="H10" s="147"/>
      <c r="I10" s="13"/>
      <c r="L10" s="16">
        <v>6</v>
      </c>
      <c r="M10" s="15" t="s">
        <v>4</v>
      </c>
      <c r="N10" s="203">
        <f t="shared" si="2"/>
        <v>0</v>
      </c>
      <c r="O10" s="183" t="s">
        <v>113</v>
      </c>
      <c r="P10" s="23" t="s">
        <v>4</v>
      </c>
      <c r="Q10" s="160">
        <v>5</v>
      </c>
      <c r="R10" s="209" t="s">
        <v>113</v>
      </c>
      <c r="S10" s="279">
        <f>S9</f>
        <v>15</v>
      </c>
      <c r="T10" s="192" t="s">
        <v>113</v>
      </c>
      <c r="U10" s="15" t="s">
        <v>4</v>
      </c>
      <c r="V10" s="26">
        <f t="shared" si="0"/>
        <v>64</v>
      </c>
      <c r="W10" s="209" t="s">
        <v>113</v>
      </c>
      <c r="X10" s="301">
        <f t="shared" si="1"/>
        <v>15</v>
      </c>
      <c r="Y10" s="40" t="s">
        <v>113</v>
      </c>
      <c r="Z10" s="23" t="s">
        <v>4</v>
      </c>
      <c r="AA10" s="38">
        <v>5</v>
      </c>
      <c r="AB10" s="116"/>
      <c r="AC10" s="15" t="s">
        <v>4</v>
      </c>
      <c r="AD10" s="40"/>
      <c r="AE10" s="16">
        <v>6</v>
      </c>
      <c r="AH10" s="141"/>
      <c r="AI10" s="321" t="s">
        <v>105</v>
      </c>
      <c r="AJ10" s="322"/>
      <c r="AK10" s="322"/>
      <c r="AL10" s="322"/>
      <c r="AM10" s="322"/>
      <c r="AN10" s="322"/>
      <c r="AO10" s="323"/>
      <c r="AP10" s="142"/>
    </row>
    <row r="11" spans="1:42" ht="15.75" thickBot="1">
      <c r="A11" s="147"/>
      <c r="B11" s="340" t="s">
        <v>15</v>
      </c>
      <c r="C11" s="341"/>
      <c r="D11" s="341"/>
      <c r="E11" s="341"/>
      <c r="F11" s="341"/>
      <c r="G11" s="341"/>
      <c r="H11" s="342"/>
      <c r="I11" s="275"/>
      <c r="J11" s="12"/>
      <c r="L11" s="35">
        <v>7</v>
      </c>
      <c r="M11" s="17" t="s">
        <v>5</v>
      </c>
      <c r="N11" s="204">
        <f t="shared" si="2"/>
        <v>0</v>
      </c>
      <c r="O11" s="183" t="s">
        <v>113</v>
      </c>
      <c r="P11" s="24" t="s">
        <v>5</v>
      </c>
      <c r="Q11" s="159">
        <v>6</v>
      </c>
      <c r="R11" s="209" t="s">
        <v>113</v>
      </c>
      <c r="S11" s="280">
        <f>S10</f>
        <v>15</v>
      </c>
      <c r="T11" s="192" t="s">
        <v>113</v>
      </c>
      <c r="U11" s="17" t="s">
        <v>5</v>
      </c>
      <c r="V11" s="28">
        <f t="shared" si="0"/>
        <v>66</v>
      </c>
      <c r="W11" s="209" t="s">
        <v>113</v>
      </c>
      <c r="X11" s="302">
        <f t="shared" si="1"/>
        <v>15</v>
      </c>
      <c r="Y11" s="40" t="s">
        <v>113</v>
      </c>
      <c r="Z11" s="24" t="s">
        <v>5</v>
      </c>
      <c r="AA11" s="37">
        <v>6</v>
      </c>
      <c r="AB11" s="116"/>
      <c r="AC11" s="17" t="s">
        <v>5</v>
      </c>
      <c r="AD11" s="37">
        <v>1</v>
      </c>
      <c r="AE11" s="35">
        <v>7</v>
      </c>
      <c r="AG11" s="222"/>
      <c r="AH11" s="141"/>
      <c r="AI11" s="337" t="s">
        <v>89</v>
      </c>
      <c r="AJ11" s="338"/>
      <c r="AK11" s="338"/>
      <c r="AL11" s="339"/>
      <c r="AM11" s="120"/>
      <c r="AN11" s="128">
        <f>AM6/3</f>
        <v>18</v>
      </c>
      <c r="AO11" s="129" t="s">
        <v>14</v>
      </c>
      <c r="AP11" s="142"/>
    </row>
    <row r="12" spans="1:42" ht="13.5" customHeight="1">
      <c r="A12" s="147"/>
      <c r="B12" s="73"/>
      <c r="C12" s="56"/>
      <c r="D12" s="56"/>
      <c r="E12" s="120"/>
      <c r="F12" s="56"/>
      <c r="G12" s="56"/>
      <c r="H12" s="74"/>
      <c r="I12" s="5"/>
      <c r="J12" s="12"/>
      <c r="L12" s="16">
        <v>8</v>
      </c>
      <c r="M12" s="15" t="s">
        <v>4</v>
      </c>
      <c r="N12" s="203">
        <f t="shared" si="2"/>
        <v>1</v>
      </c>
      <c r="O12" s="183" t="s">
        <v>113</v>
      </c>
      <c r="P12" s="23" t="s">
        <v>4</v>
      </c>
      <c r="Q12" s="160">
        <v>7</v>
      </c>
      <c r="R12" s="209" t="s">
        <v>113</v>
      </c>
      <c r="S12" s="279">
        <f aca="true" t="shared" si="3" ref="S12:S75">S11</f>
        <v>15</v>
      </c>
      <c r="T12" s="192" t="s">
        <v>113</v>
      </c>
      <c r="U12" s="15" t="s">
        <v>4</v>
      </c>
      <c r="V12" s="26">
        <f t="shared" si="0"/>
        <v>68</v>
      </c>
      <c r="W12" s="209" t="s">
        <v>113</v>
      </c>
      <c r="X12" s="301">
        <f t="shared" si="1"/>
        <v>15</v>
      </c>
      <c r="Y12" s="40" t="s">
        <v>113</v>
      </c>
      <c r="Z12" s="23" t="s">
        <v>4</v>
      </c>
      <c r="AA12" s="38">
        <v>7</v>
      </c>
      <c r="AB12" s="116"/>
      <c r="AC12" s="15" t="s">
        <v>4</v>
      </c>
      <c r="AD12" s="40"/>
      <c r="AE12" s="16">
        <v>8</v>
      </c>
      <c r="AH12" s="141"/>
      <c r="AI12" s="330" t="s">
        <v>92</v>
      </c>
      <c r="AJ12" s="331"/>
      <c r="AK12" s="331"/>
      <c r="AL12" s="303"/>
      <c r="AM12" s="69" t="s">
        <v>90</v>
      </c>
      <c r="AN12" s="43">
        <f>AN11/4</f>
        <v>4.5</v>
      </c>
      <c r="AO12" s="40" t="s">
        <v>14</v>
      </c>
      <c r="AP12" s="142"/>
    </row>
    <row r="13" spans="1:42" ht="15">
      <c r="A13" s="147"/>
      <c r="B13" s="374" t="s">
        <v>56</v>
      </c>
      <c r="C13" s="375"/>
      <c r="D13" s="375"/>
      <c r="E13" s="375"/>
      <c r="F13" s="375"/>
      <c r="G13" s="53">
        <v>36</v>
      </c>
      <c r="H13" s="75" t="s">
        <v>0</v>
      </c>
      <c r="I13" s="5"/>
      <c r="J13" s="12"/>
      <c r="L13" s="35">
        <v>9</v>
      </c>
      <c r="M13" s="17" t="s">
        <v>5</v>
      </c>
      <c r="N13" s="204">
        <f t="shared" si="2"/>
        <v>0</v>
      </c>
      <c r="O13" s="183" t="s">
        <v>113</v>
      </c>
      <c r="P13" s="24" t="s">
        <v>5</v>
      </c>
      <c r="Q13" s="159">
        <v>8</v>
      </c>
      <c r="R13" s="209" t="s">
        <v>113</v>
      </c>
      <c r="S13" s="280">
        <f t="shared" si="3"/>
        <v>15</v>
      </c>
      <c r="T13" s="192" t="s">
        <v>113</v>
      </c>
      <c r="U13" s="17" t="s">
        <v>5</v>
      </c>
      <c r="V13" s="28">
        <f t="shared" si="0"/>
        <v>70</v>
      </c>
      <c r="W13" s="209" t="s">
        <v>113</v>
      </c>
      <c r="X13" s="302">
        <f t="shared" si="1"/>
        <v>15</v>
      </c>
      <c r="Y13" s="40" t="s">
        <v>113</v>
      </c>
      <c r="Z13" s="24" t="s">
        <v>5</v>
      </c>
      <c r="AA13" s="37">
        <v>8</v>
      </c>
      <c r="AB13" s="116"/>
      <c r="AC13" s="17" t="s">
        <v>5</v>
      </c>
      <c r="AD13" s="37"/>
      <c r="AE13" s="35">
        <v>9</v>
      </c>
      <c r="AG13" s="222"/>
      <c r="AH13" s="141"/>
      <c r="AI13" s="304"/>
      <c r="AJ13" s="332"/>
      <c r="AK13" s="332"/>
      <c r="AL13" s="333"/>
      <c r="AM13" s="69" t="s">
        <v>90</v>
      </c>
      <c r="AN13" s="43">
        <f>AN11/5</f>
        <v>3.6</v>
      </c>
      <c r="AO13" s="40" t="s">
        <v>14</v>
      </c>
      <c r="AP13" s="142"/>
    </row>
    <row r="14" spans="1:42" ht="15.75" thickBot="1">
      <c r="A14" s="147"/>
      <c r="B14" s="49"/>
      <c r="C14" s="31"/>
      <c r="D14" s="31"/>
      <c r="E14" s="33"/>
      <c r="F14" s="31" t="s">
        <v>6</v>
      </c>
      <c r="G14" s="43">
        <f>(G13*C8)/F8</f>
        <v>97.2</v>
      </c>
      <c r="H14" s="75" t="s">
        <v>14</v>
      </c>
      <c r="I14" s="5"/>
      <c r="J14" s="12"/>
      <c r="L14" s="16">
        <v>10</v>
      </c>
      <c r="M14" s="15" t="s">
        <v>4</v>
      </c>
      <c r="N14" s="203">
        <f t="shared" si="2"/>
        <v>0</v>
      </c>
      <c r="O14" s="183" t="s">
        <v>113</v>
      </c>
      <c r="P14" s="23" t="s">
        <v>4</v>
      </c>
      <c r="Q14" s="160">
        <v>9</v>
      </c>
      <c r="R14" s="209" t="s">
        <v>113</v>
      </c>
      <c r="S14" s="279">
        <f t="shared" si="3"/>
        <v>15</v>
      </c>
      <c r="T14" s="192" t="s">
        <v>113</v>
      </c>
      <c r="U14" s="15" t="s">
        <v>4</v>
      </c>
      <c r="V14" s="26">
        <f t="shared" si="0"/>
        <v>72</v>
      </c>
      <c r="W14" s="209" t="s">
        <v>113</v>
      </c>
      <c r="X14" s="301">
        <f t="shared" si="1"/>
        <v>15</v>
      </c>
      <c r="Y14" s="40" t="s">
        <v>113</v>
      </c>
      <c r="Z14" s="23" t="s">
        <v>4</v>
      </c>
      <c r="AA14" s="38">
        <v>9</v>
      </c>
      <c r="AB14" s="116"/>
      <c r="AC14" s="15" t="s">
        <v>4</v>
      </c>
      <c r="AD14" s="40"/>
      <c r="AE14" s="16">
        <v>10</v>
      </c>
      <c r="AH14" s="141"/>
      <c r="AI14" s="334"/>
      <c r="AJ14" s="335"/>
      <c r="AK14" s="335"/>
      <c r="AL14" s="336"/>
      <c r="AM14" s="130" t="s">
        <v>90</v>
      </c>
      <c r="AN14" s="51">
        <f>AN11/7</f>
        <v>2.5714285714285716</v>
      </c>
      <c r="AO14" s="91" t="s">
        <v>14</v>
      </c>
      <c r="AP14" s="142"/>
    </row>
    <row r="15" spans="1:42" ht="15">
      <c r="A15" s="147"/>
      <c r="B15" s="49"/>
      <c r="C15" s="31"/>
      <c r="D15" s="31"/>
      <c r="E15" s="33"/>
      <c r="F15" s="31"/>
      <c r="G15" s="31"/>
      <c r="H15" s="76"/>
      <c r="I15" s="5"/>
      <c r="J15" s="12"/>
      <c r="L15" s="35">
        <v>11</v>
      </c>
      <c r="M15" s="17" t="s">
        <v>5</v>
      </c>
      <c r="N15" s="204">
        <f t="shared" si="2"/>
        <v>0</v>
      </c>
      <c r="O15" s="183" t="s">
        <v>113</v>
      </c>
      <c r="P15" s="24" t="s">
        <v>5</v>
      </c>
      <c r="Q15" s="159">
        <v>10</v>
      </c>
      <c r="R15" s="209" t="s">
        <v>113</v>
      </c>
      <c r="S15" s="280">
        <f t="shared" si="3"/>
        <v>15</v>
      </c>
      <c r="T15" s="192" t="s">
        <v>113</v>
      </c>
      <c r="U15" s="17" t="s">
        <v>5</v>
      </c>
      <c r="V15" s="28">
        <f t="shared" si="0"/>
        <v>74</v>
      </c>
      <c r="W15" s="209" t="s">
        <v>113</v>
      </c>
      <c r="X15" s="302">
        <f t="shared" si="1"/>
        <v>15</v>
      </c>
      <c r="Y15" s="40" t="s">
        <v>113</v>
      </c>
      <c r="Z15" s="24" t="s">
        <v>5</v>
      </c>
      <c r="AA15" s="37">
        <v>10</v>
      </c>
      <c r="AB15" s="116"/>
      <c r="AC15" s="17" t="s">
        <v>5</v>
      </c>
      <c r="AD15" s="37">
        <v>1</v>
      </c>
      <c r="AE15" s="35">
        <v>11</v>
      </c>
      <c r="AG15" s="222"/>
      <c r="AH15" s="141"/>
      <c r="AI15" s="15"/>
      <c r="AJ15" s="131"/>
      <c r="AK15" s="327" t="s">
        <v>95</v>
      </c>
      <c r="AL15" s="328"/>
      <c r="AM15" s="329"/>
      <c r="AN15" s="80">
        <f>SUM(AN12:AN14)</f>
        <v>10.67142857142857</v>
      </c>
      <c r="AO15" s="114" t="s">
        <v>14</v>
      </c>
      <c r="AP15" s="142"/>
    </row>
    <row r="16" spans="1:42" ht="15">
      <c r="A16" s="147"/>
      <c r="B16" s="374" t="s">
        <v>2</v>
      </c>
      <c r="C16" s="375"/>
      <c r="D16" s="375"/>
      <c r="E16" s="375"/>
      <c r="F16" s="375"/>
      <c r="G16" s="53">
        <v>114</v>
      </c>
      <c r="H16" s="75" t="s">
        <v>0</v>
      </c>
      <c r="I16" s="5"/>
      <c r="J16" s="12"/>
      <c r="L16" s="16">
        <v>12</v>
      </c>
      <c r="M16" s="15" t="s">
        <v>4</v>
      </c>
      <c r="N16" s="203">
        <f t="shared" si="2"/>
        <v>1</v>
      </c>
      <c r="O16" s="183" t="s">
        <v>113</v>
      </c>
      <c r="P16" s="23" t="s">
        <v>4</v>
      </c>
      <c r="Q16" s="160">
        <v>11</v>
      </c>
      <c r="R16" s="209" t="s">
        <v>113</v>
      </c>
      <c r="S16" s="279">
        <f t="shared" si="3"/>
        <v>15</v>
      </c>
      <c r="T16" s="192" t="s">
        <v>113</v>
      </c>
      <c r="U16" s="15" t="s">
        <v>4</v>
      </c>
      <c r="V16" s="26">
        <f t="shared" si="0"/>
        <v>76</v>
      </c>
      <c r="W16" s="209" t="s">
        <v>113</v>
      </c>
      <c r="X16" s="301">
        <f t="shared" si="1"/>
        <v>15</v>
      </c>
      <c r="Y16" s="40" t="s">
        <v>113</v>
      </c>
      <c r="Z16" s="23" t="s">
        <v>4</v>
      </c>
      <c r="AA16" s="38">
        <v>11</v>
      </c>
      <c r="AB16" s="116"/>
      <c r="AC16" s="15" t="s">
        <v>4</v>
      </c>
      <c r="AD16" s="40"/>
      <c r="AE16" s="16">
        <v>12</v>
      </c>
      <c r="AH16" s="141"/>
      <c r="AI16" s="15" t="s">
        <v>91</v>
      </c>
      <c r="AJ16" s="43">
        <f>AN11-AN15</f>
        <v>7.328571428571429</v>
      </c>
      <c r="AK16" s="6" t="s">
        <v>93</v>
      </c>
      <c r="AL16" s="189"/>
      <c r="AM16" s="189"/>
      <c r="AN16" s="189"/>
      <c r="AO16" s="190"/>
      <c r="AP16" s="142"/>
    </row>
    <row r="17" spans="1:42" s="13" customFormat="1" ht="15">
      <c r="A17" s="147"/>
      <c r="B17" s="68"/>
      <c r="C17" s="69"/>
      <c r="D17" s="69"/>
      <c r="E17" s="69"/>
      <c r="F17" s="31" t="s">
        <v>6</v>
      </c>
      <c r="G17" s="43">
        <f>(G16*C8)/F8</f>
        <v>307.8</v>
      </c>
      <c r="H17" s="75" t="s">
        <v>14</v>
      </c>
      <c r="I17" s="5"/>
      <c r="J17" s="5"/>
      <c r="K17" s="11"/>
      <c r="L17" s="35">
        <v>13</v>
      </c>
      <c r="M17" s="17" t="s">
        <v>5</v>
      </c>
      <c r="N17" s="204">
        <f t="shared" si="2"/>
        <v>0</v>
      </c>
      <c r="O17" s="183" t="s">
        <v>113</v>
      </c>
      <c r="P17" s="24" t="s">
        <v>5</v>
      </c>
      <c r="Q17" s="159">
        <v>12</v>
      </c>
      <c r="R17" s="209" t="s">
        <v>113</v>
      </c>
      <c r="S17" s="280">
        <f t="shared" si="3"/>
        <v>15</v>
      </c>
      <c r="T17" s="192" t="s">
        <v>113</v>
      </c>
      <c r="U17" s="17" t="s">
        <v>5</v>
      </c>
      <c r="V17" s="28">
        <f t="shared" si="0"/>
        <v>78</v>
      </c>
      <c r="W17" s="209" t="s">
        <v>113</v>
      </c>
      <c r="X17" s="302">
        <f t="shared" si="1"/>
        <v>15</v>
      </c>
      <c r="Y17" s="40" t="s">
        <v>113</v>
      </c>
      <c r="Z17" s="24" t="s">
        <v>5</v>
      </c>
      <c r="AA17" s="37">
        <v>12</v>
      </c>
      <c r="AB17" s="116"/>
      <c r="AC17" s="17" t="s">
        <v>5</v>
      </c>
      <c r="AD17" s="37">
        <v>1</v>
      </c>
      <c r="AE17" s="35">
        <v>13</v>
      </c>
      <c r="AF17" s="11"/>
      <c r="AG17" s="222"/>
      <c r="AH17" s="141"/>
      <c r="AI17" s="191" t="s">
        <v>94</v>
      </c>
      <c r="AJ17" s="116"/>
      <c r="AK17" s="116"/>
      <c r="AL17" s="116"/>
      <c r="AM17" s="116"/>
      <c r="AN17" s="116"/>
      <c r="AO17" s="192"/>
      <c r="AP17" s="142"/>
    </row>
    <row r="18" spans="1:42" ht="13.5" customHeight="1">
      <c r="A18" s="147"/>
      <c r="B18" s="49"/>
      <c r="C18" s="31"/>
      <c r="D18" s="31"/>
      <c r="E18" s="33"/>
      <c r="F18" s="31"/>
      <c r="G18" s="31"/>
      <c r="H18" s="76"/>
      <c r="I18" s="5"/>
      <c r="J18" s="12"/>
      <c r="L18" s="16">
        <v>14</v>
      </c>
      <c r="M18" s="15" t="s">
        <v>4</v>
      </c>
      <c r="N18" s="203">
        <f t="shared" si="2"/>
        <v>1</v>
      </c>
      <c r="O18" s="183" t="s">
        <v>113</v>
      </c>
      <c r="P18" s="23" t="s">
        <v>4</v>
      </c>
      <c r="Q18" s="160">
        <v>13</v>
      </c>
      <c r="R18" s="209" t="s">
        <v>113</v>
      </c>
      <c r="S18" s="279">
        <f t="shared" si="3"/>
        <v>15</v>
      </c>
      <c r="T18" s="192" t="s">
        <v>113</v>
      </c>
      <c r="U18" s="15" t="s">
        <v>4</v>
      </c>
      <c r="V18" s="26">
        <f t="shared" si="0"/>
        <v>80</v>
      </c>
      <c r="W18" s="209" t="s">
        <v>113</v>
      </c>
      <c r="X18" s="301">
        <f t="shared" si="1"/>
        <v>15</v>
      </c>
      <c r="Y18" s="40" t="s">
        <v>113</v>
      </c>
      <c r="Z18" s="23" t="s">
        <v>4</v>
      </c>
      <c r="AA18" s="38">
        <v>13</v>
      </c>
      <c r="AB18" s="116"/>
      <c r="AC18" s="15" t="s">
        <v>4</v>
      </c>
      <c r="AD18" s="40"/>
      <c r="AE18" s="16">
        <v>14</v>
      </c>
      <c r="AH18" s="141"/>
      <c r="AI18" s="193" t="s">
        <v>97</v>
      </c>
      <c r="AJ18" s="194"/>
      <c r="AK18" s="194"/>
      <c r="AL18" s="194"/>
      <c r="AM18" s="194"/>
      <c r="AN18" s="194"/>
      <c r="AO18" s="195"/>
      <c r="AP18" s="142"/>
    </row>
    <row r="19" spans="1:42" ht="15">
      <c r="A19" s="147"/>
      <c r="B19" s="374" t="s">
        <v>55</v>
      </c>
      <c r="C19" s="375"/>
      <c r="D19" s="375"/>
      <c r="E19" s="375"/>
      <c r="F19" s="375"/>
      <c r="G19" s="53">
        <v>20</v>
      </c>
      <c r="H19" s="75" t="s">
        <v>0</v>
      </c>
      <c r="I19" s="5"/>
      <c r="J19" s="12"/>
      <c r="L19" s="35">
        <v>15</v>
      </c>
      <c r="M19" s="17" t="s">
        <v>5</v>
      </c>
      <c r="N19" s="204">
        <f t="shared" si="2"/>
        <v>0</v>
      </c>
      <c r="O19" s="183" t="s">
        <v>113</v>
      </c>
      <c r="P19" s="24" t="s">
        <v>5</v>
      </c>
      <c r="Q19" s="159">
        <v>14</v>
      </c>
      <c r="R19" s="209" t="s">
        <v>113</v>
      </c>
      <c r="S19" s="280">
        <f t="shared" si="3"/>
        <v>15</v>
      </c>
      <c r="T19" s="192" t="s">
        <v>113</v>
      </c>
      <c r="U19" s="17" t="s">
        <v>5</v>
      </c>
      <c r="V19" s="28">
        <f t="shared" si="0"/>
        <v>82</v>
      </c>
      <c r="W19" s="209" t="s">
        <v>113</v>
      </c>
      <c r="X19" s="302">
        <f t="shared" si="1"/>
        <v>15</v>
      </c>
      <c r="Y19" s="40" t="s">
        <v>113</v>
      </c>
      <c r="Z19" s="24" t="s">
        <v>5</v>
      </c>
      <c r="AA19" s="37">
        <v>14</v>
      </c>
      <c r="AB19" s="116"/>
      <c r="AC19" s="17" t="s">
        <v>5</v>
      </c>
      <c r="AD19" s="37">
        <v>1</v>
      </c>
      <c r="AE19" s="35">
        <v>15</v>
      </c>
      <c r="AG19" s="222"/>
      <c r="AH19" s="141"/>
      <c r="AI19" s="134" t="s">
        <v>98</v>
      </c>
      <c r="AJ19" s="132"/>
      <c r="AK19" s="133">
        <f>AM7/4</f>
        <v>8</v>
      </c>
      <c r="AL19" s="135" t="s">
        <v>99</v>
      </c>
      <c r="AM19" s="116"/>
      <c r="AN19" s="116"/>
      <c r="AO19" s="192"/>
      <c r="AP19" s="142"/>
    </row>
    <row r="20" spans="1:42" ht="15">
      <c r="A20" s="147"/>
      <c r="B20" s="426"/>
      <c r="C20" s="95"/>
      <c r="D20" s="33"/>
      <c r="E20" s="33"/>
      <c r="F20" s="33" t="s">
        <v>19</v>
      </c>
      <c r="G20" s="44">
        <f>(G19*C8)/F8</f>
        <v>54</v>
      </c>
      <c r="H20" s="40" t="s">
        <v>14</v>
      </c>
      <c r="I20" s="5"/>
      <c r="J20" s="12"/>
      <c r="L20" s="16">
        <v>16</v>
      </c>
      <c r="M20" s="15" t="s">
        <v>4</v>
      </c>
      <c r="N20" s="203">
        <f t="shared" si="2"/>
        <v>1</v>
      </c>
      <c r="O20" s="183" t="s">
        <v>113</v>
      </c>
      <c r="P20" s="23" t="s">
        <v>4</v>
      </c>
      <c r="Q20" s="160">
        <v>15</v>
      </c>
      <c r="R20" s="209" t="s">
        <v>113</v>
      </c>
      <c r="S20" s="279">
        <f t="shared" si="3"/>
        <v>15</v>
      </c>
      <c r="T20" s="192" t="s">
        <v>113</v>
      </c>
      <c r="U20" s="15" t="s">
        <v>4</v>
      </c>
      <c r="V20" s="26">
        <f t="shared" si="0"/>
        <v>84</v>
      </c>
      <c r="W20" s="209" t="s">
        <v>113</v>
      </c>
      <c r="X20" s="301">
        <f t="shared" si="1"/>
        <v>15</v>
      </c>
      <c r="Y20" s="40" t="s">
        <v>113</v>
      </c>
      <c r="Z20" s="23" t="s">
        <v>4</v>
      </c>
      <c r="AA20" s="38">
        <v>15</v>
      </c>
      <c r="AB20" s="116"/>
      <c r="AC20" s="15" t="s">
        <v>4</v>
      </c>
      <c r="AD20" s="40"/>
      <c r="AE20" s="16">
        <v>16</v>
      </c>
      <c r="AH20" s="141"/>
      <c r="AI20" s="191" t="s">
        <v>100</v>
      </c>
      <c r="AJ20" s="23"/>
      <c r="AK20" s="133">
        <f>(AM6/5)*3</f>
        <v>32.400000000000006</v>
      </c>
      <c r="AL20" s="132" t="s">
        <v>14</v>
      </c>
      <c r="AM20" s="135"/>
      <c r="AN20" s="116"/>
      <c r="AO20" s="192"/>
      <c r="AP20" s="142"/>
    </row>
    <row r="21" spans="1:42" s="13" customFormat="1" ht="15.75" thickBot="1">
      <c r="A21" s="147"/>
      <c r="B21" s="426"/>
      <c r="C21" s="33"/>
      <c r="D21" s="33"/>
      <c r="E21" s="33"/>
      <c r="F21" s="33"/>
      <c r="G21" s="33"/>
      <c r="H21" s="40"/>
      <c r="I21" s="5"/>
      <c r="J21" s="5"/>
      <c r="K21" s="11"/>
      <c r="L21" s="35">
        <v>17</v>
      </c>
      <c r="M21" s="17" t="s">
        <v>5</v>
      </c>
      <c r="N21" s="204">
        <f aca="true" t="shared" si="4" ref="N21:N28">AD20</f>
        <v>0</v>
      </c>
      <c r="O21" s="183" t="s">
        <v>113</v>
      </c>
      <c r="P21" s="24" t="s">
        <v>5</v>
      </c>
      <c r="Q21" s="159">
        <v>16</v>
      </c>
      <c r="R21" s="209" t="s">
        <v>113</v>
      </c>
      <c r="S21" s="280">
        <f t="shared" si="3"/>
        <v>15</v>
      </c>
      <c r="T21" s="192" t="s">
        <v>113</v>
      </c>
      <c r="U21" s="17" t="s">
        <v>5</v>
      </c>
      <c r="V21" s="28">
        <f t="shared" si="0"/>
        <v>86</v>
      </c>
      <c r="W21" s="209" t="s">
        <v>113</v>
      </c>
      <c r="X21" s="302">
        <f t="shared" si="1"/>
        <v>15</v>
      </c>
      <c r="Y21" s="40" t="s">
        <v>113</v>
      </c>
      <c r="Z21" s="24" t="s">
        <v>5</v>
      </c>
      <c r="AA21" s="37">
        <v>16</v>
      </c>
      <c r="AB21" s="116"/>
      <c r="AC21" s="17" t="s">
        <v>5</v>
      </c>
      <c r="AD21" s="37">
        <v>1</v>
      </c>
      <c r="AE21" s="35">
        <v>17</v>
      </c>
      <c r="AF21" s="11"/>
      <c r="AG21" s="222"/>
      <c r="AH21" s="141"/>
      <c r="AI21" s="196" t="s">
        <v>103</v>
      </c>
      <c r="AJ21" s="117"/>
      <c r="AK21" s="117"/>
      <c r="AL21" s="117"/>
      <c r="AM21" s="117"/>
      <c r="AN21" s="117"/>
      <c r="AO21" s="197"/>
      <c r="AP21" s="142"/>
    </row>
    <row r="22" spans="1:42" s="13" customFormat="1" ht="15.75" thickBot="1">
      <c r="A22" s="147"/>
      <c r="B22" s="427" t="s">
        <v>138</v>
      </c>
      <c r="C22" s="376"/>
      <c r="D22" s="376"/>
      <c r="E22" s="376"/>
      <c r="F22" s="377"/>
      <c r="G22" s="250">
        <v>15</v>
      </c>
      <c r="H22" s="40" t="s">
        <v>14</v>
      </c>
      <c r="I22" s="5"/>
      <c r="J22" s="5"/>
      <c r="K22" s="11"/>
      <c r="L22" s="16">
        <v>18</v>
      </c>
      <c r="M22" s="15" t="s">
        <v>4</v>
      </c>
      <c r="N22" s="203">
        <f t="shared" si="4"/>
        <v>1</v>
      </c>
      <c r="O22" s="183" t="s">
        <v>113</v>
      </c>
      <c r="P22" s="23" t="s">
        <v>4</v>
      </c>
      <c r="Q22" s="160">
        <v>17</v>
      </c>
      <c r="R22" s="209" t="s">
        <v>113</v>
      </c>
      <c r="S22" s="279">
        <f t="shared" si="3"/>
        <v>15</v>
      </c>
      <c r="T22" s="192" t="s">
        <v>113</v>
      </c>
      <c r="U22" s="15" t="s">
        <v>4</v>
      </c>
      <c r="V22" s="26">
        <f t="shared" si="0"/>
        <v>88</v>
      </c>
      <c r="W22" s="209" t="s">
        <v>113</v>
      </c>
      <c r="X22" s="301">
        <f t="shared" si="1"/>
        <v>15</v>
      </c>
      <c r="Y22" s="40" t="s">
        <v>113</v>
      </c>
      <c r="Z22" s="23" t="s">
        <v>4</v>
      </c>
      <c r="AA22" s="38">
        <v>17</v>
      </c>
      <c r="AB22" s="116"/>
      <c r="AC22" s="15" t="s">
        <v>4</v>
      </c>
      <c r="AD22" s="40"/>
      <c r="AE22" s="16">
        <v>18</v>
      </c>
      <c r="AF22" s="11"/>
      <c r="AG22" s="207"/>
      <c r="AH22" s="142"/>
      <c r="AI22" s="145"/>
      <c r="AJ22" s="145"/>
      <c r="AK22" s="146"/>
      <c r="AL22" s="146"/>
      <c r="AM22" s="146"/>
      <c r="AN22" s="146"/>
      <c r="AO22" s="146"/>
      <c r="AP22" s="142"/>
    </row>
    <row r="23" spans="1:42" s="13" customFormat="1" ht="15.75" thickBot="1">
      <c r="A23" s="147"/>
      <c r="B23" s="426"/>
      <c r="C23" s="249"/>
      <c r="D23" s="33"/>
      <c r="E23" s="33"/>
      <c r="F23" s="33" t="s">
        <v>19</v>
      </c>
      <c r="G23" s="44">
        <f>(G22*F8)/C8</f>
        <v>5.555555555555555</v>
      </c>
      <c r="H23" s="76" t="s">
        <v>0</v>
      </c>
      <c r="I23" s="5"/>
      <c r="J23" s="5"/>
      <c r="K23" s="11"/>
      <c r="L23" s="35">
        <v>19</v>
      </c>
      <c r="M23" s="17" t="s">
        <v>5</v>
      </c>
      <c r="N23" s="204">
        <f t="shared" si="4"/>
        <v>0</v>
      </c>
      <c r="O23" s="183" t="s">
        <v>113</v>
      </c>
      <c r="P23" s="24" t="s">
        <v>5</v>
      </c>
      <c r="Q23" s="159">
        <v>18</v>
      </c>
      <c r="R23" s="209" t="s">
        <v>113</v>
      </c>
      <c r="S23" s="280">
        <f t="shared" si="3"/>
        <v>15</v>
      </c>
      <c r="T23" s="192" t="s">
        <v>113</v>
      </c>
      <c r="U23" s="17" t="s">
        <v>5</v>
      </c>
      <c r="V23" s="28">
        <f t="shared" si="0"/>
        <v>90</v>
      </c>
      <c r="W23" s="209" t="s">
        <v>113</v>
      </c>
      <c r="X23" s="302">
        <f t="shared" si="1"/>
        <v>15</v>
      </c>
      <c r="Y23" s="40" t="s">
        <v>113</v>
      </c>
      <c r="Z23" s="24" t="s">
        <v>5</v>
      </c>
      <c r="AA23" s="37">
        <v>18</v>
      </c>
      <c r="AB23" s="116"/>
      <c r="AC23" s="17" t="s">
        <v>5</v>
      </c>
      <c r="AD23" s="37">
        <v>2</v>
      </c>
      <c r="AE23" s="35">
        <v>19</v>
      </c>
      <c r="AF23" s="11"/>
      <c r="AG23" s="222"/>
      <c r="AH23" s="142"/>
      <c r="AI23" s="324" t="s">
        <v>104</v>
      </c>
      <c r="AJ23" s="325"/>
      <c r="AK23" s="325"/>
      <c r="AL23" s="325"/>
      <c r="AM23" s="325"/>
      <c r="AN23" s="325"/>
      <c r="AO23" s="326"/>
      <c r="AP23" s="142"/>
    </row>
    <row r="24" spans="1:42" s="13" customFormat="1" ht="13.5" customHeight="1">
      <c r="A24" s="147"/>
      <c r="B24" s="426"/>
      <c r="C24" s="33"/>
      <c r="D24" s="33"/>
      <c r="E24" s="33"/>
      <c r="F24" s="33"/>
      <c r="G24" s="33"/>
      <c r="H24" s="40"/>
      <c r="I24" s="5"/>
      <c r="J24" s="12"/>
      <c r="K24" s="11"/>
      <c r="L24" s="16">
        <v>20</v>
      </c>
      <c r="M24" s="15" t="s">
        <v>4</v>
      </c>
      <c r="N24" s="203">
        <f t="shared" si="4"/>
        <v>2</v>
      </c>
      <c r="O24" s="183" t="s">
        <v>113</v>
      </c>
      <c r="P24" s="23" t="s">
        <v>4</v>
      </c>
      <c r="Q24" s="160">
        <v>19</v>
      </c>
      <c r="R24" s="209" t="s">
        <v>113</v>
      </c>
      <c r="S24" s="279">
        <f t="shared" si="3"/>
        <v>15</v>
      </c>
      <c r="T24" s="192" t="s">
        <v>113</v>
      </c>
      <c r="U24" s="15" t="s">
        <v>4</v>
      </c>
      <c r="V24" s="26">
        <f t="shared" si="0"/>
        <v>92</v>
      </c>
      <c r="W24" s="209" t="s">
        <v>113</v>
      </c>
      <c r="X24" s="301">
        <f t="shared" si="1"/>
        <v>15</v>
      </c>
      <c r="Y24" s="40" t="s">
        <v>113</v>
      </c>
      <c r="Z24" s="23" t="s">
        <v>4</v>
      </c>
      <c r="AA24" s="38">
        <v>19</v>
      </c>
      <c r="AB24" s="116"/>
      <c r="AC24" s="15" t="s">
        <v>4</v>
      </c>
      <c r="AD24" s="40"/>
      <c r="AE24" s="16">
        <v>20</v>
      </c>
      <c r="AF24" s="11"/>
      <c r="AG24" s="207"/>
      <c r="AH24" s="142"/>
      <c r="AI24" s="353" t="s">
        <v>89</v>
      </c>
      <c r="AJ24" s="354"/>
      <c r="AK24" s="354"/>
      <c r="AL24" s="354"/>
      <c r="AM24" s="355"/>
      <c r="AN24" s="128">
        <v>2</v>
      </c>
      <c r="AO24" s="129" t="s">
        <v>14</v>
      </c>
      <c r="AP24" s="142"/>
    </row>
    <row r="25" spans="1:42" s="13" customFormat="1" ht="15">
      <c r="A25" s="147"/>
      <c r="B25" s="378" t="s">
        <v>57</v>
      </c>
      <c r="C25" s="379"/>
      <c r="D25" s="379"/>
      <c r="E25" s="379"/>
      <c r="F25" s="380"/>
      <c r="G25" s="237">
        <v>12</v>
      </c>
      <c r="H25" s="221" t="s">
        <v>0</v>
      </c>
      <c r="I25" s="5"/>
      <c r="J25" s="5"/>
      <c r="K25" s="11"/>
      <c r="L25" s="35">
        <v>21</v>
      </c>
      <c r="M25" s="17" t="s">
        <v>5</v>
      </c>
      <c r="N25" s="204">
        <f t="shared" si="4"/>
        <v>0</v>
      </c>
      <c r="O25" s="183" t="s">
        <v>113</v>
      </c>
      <c r="P25" s="24" t="s">
        <v>5</v>
      </c>
      <c r="Q25" s="159">
        <v>20</v>
      </c>
      <c r="R25" s="209" t="s">
        <v>113</v>
      </c>
      <c r="S25" s="280">
        <f t="shared" si="3"/>
        <v>15</v>
      </c>
      <c r="T25" s="192" t="s">
        <v>113</v>
      </c>
      <c r="U25" s="17" t="s">
        <v>5</v>
      </c>
      <c r="V25" s="28">
        <f>V24+2</f>
        <v>94</v>
      </c>
      <c r="W25" s="209" t="s">
        <v>113</v>
      </c>
      <c r="X25" s="302">
        <f t="shared" si="1"/>
        <v>15</v>
      </c>
      <c r="Y25" s="40" t="s">
        <v>113</v>
      </c>
      <c r="Z25" s="24" t="s">
        <v>5</v>
      </c>
      <c r="AA25" s="37">
        <v>20</v>
      </c>
      <c r="AB25" s="116"/>
      <c r="AC25" s="17" t="s">
        <v>5</v>
      </c>
      <c r="AD25" s="37">
        <v>2</v>
      </c>
      <c r="AE25" s="35">
        <v>21</v>
      </c>
      <c r="AF25" s="11"/>
      <c r="AG25" s="222"/>
      <c r="AH25" s="142"/>
      <c r="AI25" s="318" t="s">
        <v>101</v>
      </c>
      <c r="AJ25" s="319"/>
      <c r="AK25" s="319"/>
      <c r="AL25" s="319"/>
      <c r="AM25" s="320"/>
      <c r="AN25" s="136">
        <v>1</v>
      </c>
      <c r="AO25" s="137" t="s">
        <v>14</v>
      </c>
      <c r="AP25" s="142"/>
    </row>
    <row r="26" spans="1:42" s="13" customFormat="1" ht="15">
      <c r="A26" s="147"/>
      <c r="B26" s="257"/>
      <c r="C26" s="33"/>
      <c r="D26" s="31"/>
      <c r="E26" s="33"/>
      <c r="F26" s="31" t="s">
        <v>20</v>
      </c>
      <c r="G26" s="44">
        <f>G25-(G23/2)</f>
        <v>9.222222222222221</v>
      </c>
      <c r="H26" s="77" t="s">
        <v>0</v>
      </c>
      <c r="I26" s="2" t="s">
        <v>146</v>
      </c>
      <c r="J26" s="4"/>
      <c r="K26" s="11"/>
      <c r="L26" s="16">
        <v>22</v>
      </c>
      <c r="M26" s="15" t="s">
        <v>4</v>
      </c>
      <c r="N26" s="203">
        <f t="shared" si="4"/>
        <v>2</v>
      </c>
      <c r="O26" s="183" t="s">
        <v>113</v>
      </c>
      <c r="P26" s="23" t="s">
        <v>4</v>
      </c>
      <c r="Q26" s="160">
        <v>21</v>
      </c>
      <c r="R26" s="209" t="s">
        <v>113</v>
      </c>
      <c r="S26" s="279">
        <f t="shared" si="3"/>
        <v>15</v>
      </c>
      <c r="T26" s="192" t="s">
        <v>113</v>
      </c>
      <c r="U26" s="15" t="s">
        <v>4</v>
      </c>
      <c r="V26" s="26">
        <f t="shared" si="0"/>
        <v>96</v>
      </c>
      <c r="W26" s="209" t="s">
        <v>113</v>
      </c>
      <c r="X26" s="301">
        <f t="shared" si="1"/>
        <v>15</v>
      </c>
      <c r="Y26" s="40" t="s">
        <v>113</v>
      </c>
      <c r="Z26" s="23" t="s">
        <v>4</v>
      </c>
      <c r="AA26" s="38">
        <v>21</v>
      </c>
      <c r="AB26" s="116"/>
      <c r="AC26" s="15" t="s">
        <v>4</v>
      </c>
      <c r="AD26" s="40"/>
      <c r="AE26" s="16">
        <v>22</v>
      </c>
      <c r="AF26" s="11"/>
      <c r="AG26" s="207"/>
      <c r="AH26" s="142"/>
      <c r="AI26" s="315" t="s">
        <v>102</v>
      </c>
      <c r="AJ26" s="316"/>
      <c r="AK26" s="316"/>
      <c r="AL26" s="316"/>
      <c r="AM26" s="317"/>
      <c r="AN26" s="246">
        <f>AM6-AN36+3</f>
        <v>47</v>
      </c>
      <c r="AO26" s="247" t="s">
        <v>11</v>
      </c>
      <c r="AP26" s="142"/>
    </row>
    <row r="27" spans="1:42" s="13" customFormat="1" ht="15.75" thickBot="1">
      <c r="A27" s="147"/>
      <c r="B27" s="257" t="s">
        <v>19</v>
      </c>
      <c r="C27" s="44">
        <f>((G26)*C9)/F9</f>
        <v>32.27777777777778</v>
      </c>
      <c r="D27" s="31" t="s">
        <v>21</v>
      </c>
      <c r="E27" s="33"/>
      <c r="F27" s="33"/>
      <c r="G27" s="54"/>
      <c r="H27" s="77"/>
      <c r="I27" s="386">
        <f>C27-C28</f>
        <v>0.27777777777777857</v>
      </c>
      <c r="J27" s="4"/>
      <c r="K27" s="11"/>
      <c r="L27" s="35">
        <v>23</v>
      </c>
      <c r="M27" s="17" t="s">
        <v>5</v>
      </c>
      <c r="N27" s="204">
        <f t="shared" si="4"/>
        <v>0</v>
      </c>
      <c r="O27" s="183" t="s">
        <v>113</v>
      </c>
      <c r="P27" s="24" t="s">
        <v>5</v>
      </c>
      <c r="Q27" s="159">
        <v>22</v>
      </c>
      <c r="R27" s="209" t="s">
        <v>113</v>
      </c>
      <c r="S27" s="280">
        <f t="shared" si="3"/>
        <v>15</v>
      </c>
      <c r="T27" s="192" t="s">
        <v>113</v>
      </c>
      <c r="U27" s="17" t="s">
        <v>5</v>
      </c>
      <c r="V27" s="28">
        <f t="shared" si="0"/>
        <v>98</v>
      </c>
      <c r="W27" s="209" t="s">
        <v>113</v>
      </c>
      <c r="X27" s="302">
        <f t="shared" si="1"/>
        <v>15</v>
      </c>
      <c r="Y27" s="40" t="s">
        <v>113</v>
      </c>
      <c r="Z27" s="24" t="s">
        <v>5</v>
      </c>
      <c r="AA27" s="37">
        <v>22</v>
      </c>
      <c r="AB27" s="116"/>
      <c r="AC27" s="17" t="s">
        <v>5</v>
      </c>
      <c r="AD27" s="37">
        <v>2</v>
      </c>
      <c r="AE27" s="35">
        <v>23</v>
      </c>
      <c r="AF27" s="11"/>
      <c r="AG27" s="222"/>
      <c r="AH27" s="142"/>
      <c r="AI27" s="313" t="s">
        <v>19</v>
      </c>
      <c r="AJ27" s="314"/>
      <c r="AK27" s="314"/>
      <c r="AL27" s="314"/>
      <c r="AM27" s="314"/>
      <c r="AN27" s="248">
        <f>(AN26*F9)/C9</f>
        <v>13.428571428571429</v>
      </c>
      <c r="AO27" s="91" t="s">
        <v>0</v>
      </c>
      <c r="AP27" s="142"/>
    </row>
    <row r="28" spans="1:42" s="13" customFormat="1" ht="13.5" customHeight="1" thickBot="1">
      <c r="A28" s="147"/>
      <c r="B28" s="217" t="s">
        <v>132</v>
      </c>
      <c r="C28" s="251">
        <v>32</v>
      </c>
      <c r="D28" s="31" t="s">
        <v>21</v>
      </c>
      <c r="E28" s="219"/>
      <c r="F28" s="218"/>
      <c r="G28" s="220"/>
      <c r="H28" s="77"/>
      <c r="I28" s="386"/>
      <c r="J28" s="12"/>
      <c r="K28" s="11"/>
      <c r="L28" s="16">
        <v>24</v>
      </c>
      <c r="M28" s="15" t="s">
        <v>4</v>
      </c>
      <c r="N28" s="203">
        <f t="shared" si="4"/>
        <v>2</v>
      </c>
      <c r="O28" s="183" t="s">
        <v>113</v>
      </c>
      <c r="P28" s="23" t="s">
        <v>4</v>
      </c>
      <c r="Q28" s="160">
        <v>23</v>
      </c>
      <c r="R28" s="209" t="s">
        <v>113</v>
      </c>
      <c r="S28" s="279">
        <f t="shared" si="3"/>
        <v>15</v>
      </c>
      <c r="T28" s="192" t="s">
        <v>113</v>
      </c>
      <c r="U28" s="15" t="s">
        <v>4</v>
      </c>
      <c r="V28" s="26">
        <f t="shared" si="0"/>
        <v>100</v>
      </c>
      <c r="W28" s="209" t="s">
        <v>113</v>
      </c>
      <c r="X28" s="301">
        <f t="shared" si="1"/>
        <v>15</v>
      </c>
      <c r="Y28" s="40" t="s">
        <v>113</v>
      </c>
      <c r="Z28" s="23" t="s">
        <v>4</v>
      </c>
      <c r="AA28" s="38">
        <v>23</v>
      </c>
      <c r="AB28" s="116"/>
      <c r="AC28" s="15" t="s">
        <v>4</v>
      </c>
      <c r="AD28" s="40"/>
      <c r="AE28" s="16">
        <v>24</v>
      </c>
      <c r="AF28" s="11"/>
      <c r="AG28" s="207"/>
      <c r="AH28" s="142"/>
      <c r="AI28" s="145"/>
      <c r="AJ28" s="145"/>
      <c r="AK28" s="146"/>
      <c r="AL28" s="146"/>
      <c r="AM28" s="146"/>
      <c r="AN28" s="146"/>
      <c r="AO28" s="146"/>
      <c r="AP28" s="142"/>
    </row>
    <row r="29" spans="1:42" s="13" customFormat="1" ht="13.5" customHeight="1" thickBot="1">
      <c r="A29" s="147"/>
      <c r="B29" s="257"/>
      <c r="C29" s="33"/>
      <c r="D29" s="33"/>
      <c r="E29" s="33"/>
      <c r="F29" s="54"/>
      <c r="G29" s="33"/>
      <c r="H29" s="76"/>
      <c r="I29" s="386"/>
      <c r="J29" s="5"/>
      <c r="K29" s="11"/>
      <c r="L29" s="35">
        <v>25</v>
      </c>
      <c r="M29" s="17" t="s">
        <v>5</v>
      </c>
      <c r="N29" s="204">
        <f aca="true" t="shared" si="5" ref="N29:N34">AD28</f>
        <v>0</v>
      </c>
      <c r="O29" s="183" t="s">
        <v>113</v>
      </c>
      <c r="P29" s="24" t="s">
        <v>5</v>
      </c>
      <c r="Q29" s="159">
        <v>24</v>
      </c>
      <c r="R29" s="209" t="s">
        <v>113</v>
      </c>
      <c r="S29" s="280">
        <f t="shared" si="3"/>
        <v>15</v>
      </c>
      <c r="T29" s="192" t="s">
        <v>113</v>
      </c>
      <c r="U29" s="17" t="s">
        <v>5</v>
      </c>
      <c r="V29" s="28">
        <f t="shared" si="0"/>
        <v>102</v>
      </c>
      <c r="W29" s="209" t="s">
        <v>113</v>
      </c>
      <c r="X29" s="302">
        <f t="shared" si="1"/>
        <v>15</v>
      </c>
      <c r="Y29" s="40" t="s">
        <v>113</v>
      </c>
      <c r="Z29" s="24" t="s">
        <v>5</v>
      </c>
      <c r="AA29" s="37">
        <v>24</v>
      </c>
      <c r="AB29" s="116"/>
      <c r="AC29" s="17" t="s">
        <v>5</v>
      </c>
      <c r="AD29" s="37">
        <v>2</v>
      </c>
      <c r="AE29" s="35">
        <v>25</v>
      </c>
      <c r="AF29" s="11"/>
      <c r="AG29" s="222"/>
      <c r="AH29" s="142"/>
      <c r="AI29" s="324" t="s">
        <v>106</v>
      </c>
      <c r="AJ29" s="325"/>
      <c r="AK29" s="325"/>
      <c r="AL29" s="325"/>
      <c r="AM29" s="325"/>
      <c r="AN29" s="325"/>
      <c r="AO29" s="326"/>
      <c r="AP29" s="142"/>
    </row>
    <row r="30" spans="1:42" s="13" customFormat="1" ht="13.5" customHeight="1">
      <c r="A30" s="147"/>
      <c r="B30" s="252" t="s">
        <v>24</v>
      </c>
      <c r="C30" s="253"/>
      <c r="D30" s="253"/>
      <c r="E30" s="253"/>
      <c r="F30" s="24"/>
      <c r="G30" s="53">
        <v>26</v>
      </c>
      <c r="H30" s="76" t="s">
        <v>0</v>
      </c>
      <c r="I30" s="148"/>
      <c r="J30" s="5"/>
      <c r="K30" s="11"/>
      <c r="L30" s="16">
        <v>26</v>
      </c>
      <c r="M30" s="15" t="s">
        <v>4</v>
      </c>
      <c r="N30" s="203">
        <f t="shared" si="5"/>
        <v>2</v>
      </c>
      <c r="O30" s="183" t="s">
        <v>113</v>
      </c>
      <c r="P30" s="23" t="s">
        <v>4</v>
      </c>
      <c r="Q30" s="160">
        <v>25</v>
      </c>
      <c r="R30" s="209" t="s">
        <v>113</v>
      </c>
      <c r="S30" s="279">
        <f t="shared" si="3"/>
        <v>15</v>
      </c>
      <c r="T30" s="192" t="s">
        <v>113</v>
      </c>
      <c r="U30" s="15" t="s">
        <v>4</v>
      </c>
      <c r="V30" s="26">
        <f t="shared" si="0"/>
        <v>104</v>
      </c>
      <c r="W30" s="209" t="s">
        <v>113</v>
      </c>
      <c r="X30" s="301">
        <f t="shared" si="1"/>
        <v>15</v>
      </c>
      <c r="Y30" s="40" t="s">
        <v>113</v>
      </c>
      <c r="Z30" s="23" t="s">
        <v>4</v>
      </c>
      <c r="AA30" s="38">
        <v>25</v>
      </c>
      <c r="AB30" s="116"/>
      <c r="AC30" s="15" t="s">
        <v>4</v>
      </c>
      <c r="AD30" s="40"/>
      <c r="AE30" s="16">
        <v>26</v>
      </c>
      <c r="AF30" s="11"/>
      <c r="AG30" s="207"/>
      <c r="AH30" s="142"/>
      <c r="AI30" s="138" t="s">
        <v>107</v>
      </c>
      <c r="AJ30" s="128">
        <f>AM7</f>
        <v>32</v>
      </c>
      <c r="AK30" s="346" t="s">
        <v>109</v>
      </c>
      <c r="AL30" s="339"/>
      <c r="AM30" s="128">
        <f>AM6</f>
        <v>54</v>
      </c>
      <c r="AN30" s="139" t="s">
        <v>14</v>
      </c>
      <c r="AO30" s="140"/>
      <c r="AP30" s="142"/>
    </row>
    <row r="31" spans="1:42" s="13" customFormat="1" ht="13.5" customHeight="1">
      <c r="A31" s="147"/>
      <c r="B31" s="68"/>
      <c r="C31" s="31" t="s">
        <v>41</v>
      </c>
      <c r="D31" s="31"/>
      <c r="E31" s="33"/>
      <c r="F31" s="31"/>
      <c r="G31" s="53">
        <v>24</v>
      </c>
      <c r="H31" s="76" t="s">
        <v>0</v>
      </c>
      <c r="I31" s="148"/>
      <c r="J31" s="5"/>
      <c r="K31" s="11"/>
      <c r="L31" s="35">
        <v>27</v>
      </c>
      <c r="M31" s="17" t="s">
        <v>5</v>
      </c>
      <c r="N31" s="204">
        <f t="shared" si="5"/>
        <v>0</v>
      </c>
      <c r="O31" s="183" t="s">
        <v>113</v>
      </c>
      <c r="P31" s="24" t="s">
        <v>5</v>
      </c>
      <c r="Q31" s="159">
        <v>26</v>
      </c>
      <c r="R31" s="209" t="s">
        <v>113</v>
      </c>
      <c r="S31" s="280">
        <f t="shared" si="3"/>
        <v>15</v>
      </c>
      <c r="T31" s="192" t="s">
        <v>113</v>
      </c>
      <c r="U31" s="17" t="s">
        <v>5</v>
      </c>
      <c r="V31" s="28">
        <f t="shared" si="0"/>
        <v>106</v>
      </c>
      <c r="W31" s="209" t="s">
        <v>113</v>
      </c>
      <c r="X31" s="302">
        <f t="shared" si="1"/>
        <v>15</v>
      </c>
      <c r="Y31" s="40" t="s">
        <v>113</v>
      </c>
      <c r="Z31" s="24" t="s">
        <v>5</v>
      </c>
      <c r="AA31" s="37">
        <v>26</v>
      </c>
      <c r="AB31" s="116"/>
      <c r="AC31" s="17" t="s">
        <v>5</v>
      </c>
      <c r="AD31" s="37">
        <v>3</v>
      </c>
      <c r="AE31" s="35">
        <v>27</v>
      </c>
      <c r="AF31" s="11"/>
      <c r="AG31" s="222"/>
      <c r="AH31" s="142"/>
      <c r="AI31" s="347" t="s">
        <v>108</v>
      </c>
      <c r="AJ31" s="348"/>
      <c r="AK31" s="348"/>
      <c r="AL31" s="348"/>
      <c r="AM31" s="348"/>
      <c r="AN31" s="348"/>
      <c r="AO31" s="349"/>
      <c r="AP31" s="142"/>
    </row>
    <row r="32" spans="1:42" s="13" customFormat="1" ht="13.5" customHeight="1" thickBot="1">
      <c r="A32" s="147"/>
      <c r="B32" s="68" t="s">
        <v>19</v>
      </c>
      <c r="C32" s="42">
        <v>3</v>
      </c>
      <c r="D32" s="31" t="s">
        <v>42</v>
      </c>
      <c r="E32" s="33"/>
      <c r="F32" s="69"/>
      <c r="G32" s="33"/>
      <c r="H32" s="76"/>
      <c r="I32" s="148"/>
      <c r="J32" s="5"/>
      <c r="K32" s="11"/>
      <c r="L32" s="16">
        <v>28</v>
      </c>
      <c r="M32" s="15" t="s">
        <v>4</v>
      </c>
      <c r="N32" s="203">
        <f t="shared" si="5"/>
        <v>3</v>
      </c>
      <c r="O32" s="183" t="s">
        <v>113</v>
      </c>
      <c r="P32" s="23" t="s">
        <v>4</v>
      </c>
      <c r="Q32" s="160">
        <v>27</v>
      </c>
      <c r="R32" s="209" t="s">
        <v>113</v>
      </c>
      <c r="S32" s="279">
        <f t="shared" si="3"/>
        <v>15</v>
      </c>
      <c r="T32" s="192" t="s">
        <v>113</v>
      </c>
      <c r="U32" s="15" t="s">
        <v>4</v>
      </c>
      <c r="V32" s="26">
        <f t="shared" si="0"/>
        <v>108</v>
      </c>
      <c r="W32" s="209" t="s">
        <v>113</v>
      </c>
      <c r="X32" s="301">
        <f t="shared" si="1"/>
        <v>15</v>
      </c>
      <c r="Y32" s="40" t="s">
        <v>113</v>
      </c>
      <c r="Z32" s="23" t="s">
        <v>4</v>
      </c>
      <c r="AA32" s="38">
        <v>27</v>
      </c>
      <c r="AB32" s="116"/>
      <c r="AC32" s="15" t="s">
        <v>4</v>
      </c>
      <c r="AD32" s="40"/>
      <c r="AE32" s="16">
        <v>28</v>
      </c>
      <c r="AF32" s="11"/>
      <c r="AG32" s="207"/>
      <c r="AH32" s="142"/>
      <c r="AI32" s="350" t="s">
        <v>110</v>
      </c>
      <c r="AJ32" s="351"/>
      <c r="AK32" s="351"/>
      <c r="AL32" s="351"/>
      <c r="AM32" s="351"/>
      <c r="AN32" s="351"/>
      <c r="AO32" s="352"/>
      <c r="AP32" s="142"/>
    </row>
    <row r="33" spans="1:42" s="13" customFormat="1" ht="13.5" customHeight="1">
      <c r="A33" s="147"/>
      <c r="B33" s="68"/>
      <c r="C33" s="69"/>
      <c r="D33" s="69"/>
      <c r="E33" s="69"/>
      <c r="F33" s="69"/>
      <c r="G33" s="55">
        <f>(C32*C9)/F9</f>
        <v>10.5</v>
      </c>
      <c r="H33" s="38" t="s">
        <v>11</v>
      </c>
      <c r="I33" s="148"/>
      <c r="J33" s="2"/>
      <c r="K33" s="11"/>
      <c r="L33" s="35">
        <v>29</v>
      </c>
      <c r="M33" s="17" t="s">
        <v>5</v>
      </c>
      <c r="N33" s="204">
        <f t="shared" si="5"/>
        <v>0</v>
      </c>
      <c r="O33" s="183" t="s">
        <v>113</v>
      </c>
      <c r="P33" s="24" t="s">
        <v>5</v>
      </c>
      <c r="Q33" s="159">
        <v>28</v>
      </c>
      <c r="R33" s="209" t="s">
        <v>113</v>
      </c>
      <c r="S33" s="280">
        <f t="shared" si="3"/>
        <v>15</v>
      </c>
      <c r="T33" s="192" t="s">
        <v>113</v>
      </c>
      <c r="U33" s="17" t="s">
        <v>5</v>
      </c>
      <c r="V33" s="28">
        <f t="shared" si="0"/>
        <v>110</v>
      </c>
      <c r="W33" s="209" t="s">
        <v>113</v>
      </c>
      <c r="X33" s="302">
        <f t="shared" si="1"/>
        <v>15</v>
      </c>
      <c r="Y33" s="40" t="s">
        <v>113</v>
      </c>
      <c r="Z33" s="24" t="s">
        <v>5</v>
      </c>
      <c r="AA33" s="37">
        <v>28</v>
      </c>
      <c r="AB33" s="116"/>
      <c r="AC33" s="17" t="s">
        <v>5</v>
      </c>
      <c r="AD33" s="37">
        <v>5</v>
      </c>
      <c r="AE33" s="35">
        <v>29</v>
      </c>
      <c r="AF33" s="11"/>
      <c r="AG33" s="222"/>
      <c r="AH33" s="142"/>
      <c r="AI33" s="145"/>
      <c r="AJ33" s="145"/>
      <c r="AK33" s="146"/>
      <c r="AL33" s="146"/>
      <c r="AM33" s="146"/>
      <c r="AN33" s="146"/>
      <c r="AO33" s="146"/>
      <c r="AP33" s="142"/>
    </row>
    <row r="34" spans="1:42" s="13" customFormat="1" ht="13.5" customHeight="1" thickBot="1">
      <c r="A34" s="147"/>
      <c r="B34" s="96"/>
      <c r="C34" s="69"/>
      <c r="D34" s="69"/>
      <c r="E34" s="69"/>
      <c r="F34" s="97"/>
      <c r="G34" s="33"/>
      <c r="H34" s="76"/>
      <c r="I34" s="148"/>
      <c r="J34" s="2"/>
      <c r="K34" s="11"/>
      <c r="L34" s="16">
        <v>30</v>
      </c>
      <c r="M34" s="15" t="s">
        <v>4</v>
      </c>
      <c r="N34" s="203">
        <f t="shared" si="5"/>
        <v>5</v>
      </c>
      <c r="O34" s="183" t="s">
        <v>113</v>
      </c>
      <c r="P34" s="23" t="s">
        <v>4</v>
      </c>
      <c r="Q34" s="160">
        <v>29</v>
      </c>
      <c r="R34" s="209" t="s">
        <v>113</v>
      </c>
      <c r="S34" s="279">
        <f t="shared" si="3"/>
        <v>15</v>
      </c>
      <c r="T34" s="192" t="s">
        <v>113</v>
      </c>
      <c r="U34" s="15" t="s">
        <v>4</v>
      </c>
      <c r="V34" s="26">
        <f t="shared" si="0"/>
        <v>112</v>
      </c>
      <c r="W34" s="209" t="s">
        <v>113</v>
      </c>
      <c r="X34" s="301">
        <f t="shared" si="1"/>
        <v>15</v>
      </c>
      <c r="Y34" s="40" t="s">
        <v>113</v>
      </c>
      <c r="Z34" s="23" t="s">
        <v>4</v>
      </c>
      <c r="AA34" s="38">
        <v>29</v>
      </c>
      <c r="AB34" s="116"/>
      <c r="AC34" s="15" t="s">
        <v>4</v>
      </c>
      <c r="AD34" s="40"/>
      <c r="AE34" s="16">
        <v>30</v>
      </c>
      <c r="AF34" s="11"/>
      <c r="AG34" s="207"/>
      <c r="AH34" s="147"/>
      <c r="AI34" s="148"/>
      <c r="AJ34" s="149"/>
      <c r="AK34" s="150"/>
      <c r="AL34" s="148"/>
      <c r="AM34" s="147"/>
      <c r="AN34" s="150"/>
      <c r="AO34" s="150"/>
      <c r="AP34" s="148"/>
    </row>
    <row r="35" spans="1:42" s="13" customFormat="1" ht="13.5" customHeight="1" thickBot="1">
      <c r="A35" s="147"/>
      <c r="B35" s="254" t="s">
        <v>16</v>
      </c>
      <c r="C35" s="255"/>
      <c r="D35" s="255"/>
      <c r="E35" s="255"/>
      <c r="F35" s="256"/>
      <c r="G35" s="53">
        <v>4</v>
      </c>
      <c r="H35" s="162" t="s">
        <v>0</v>
      </c>
      <c r="I35" s="148"/>
      <c r="J35" s="2"/>
      <c r="K35" s="11"/>
      <c r="L35" s="35">
        <v>31</v>
      </c>
      <c r="M35" s="17" t="s">
        <v>5</v>
      </c>
      <c r="N35" s="204">
        <f aca="true" t="shared" si="6" ref="N35:N42">AD34</f>
        <v>0</v>
      </c>
      <c r="O35" s="183" t="s">
        <v>113</v>
      </c>
      <c r="P35" s="24" t="s">
        <v>5</v>
      </c>
      <c r="Q35" s="159">
        <v>30</v>
      </c>
      <c r="R35" s="209" t="s">
        <v>113</v>
      </c>
      <c r="S35" s="280">
        <f t="shared" si="3"/>
        <v>15</v>
      </c>
      <c r="T35" s="192" t="s">
        <v>113</v>
      </c>
      <c r="U35" s="17" t="s">
        <v>5</v>
      </c>
      <c r="V35" s="28">
        <f t="shared" si="0"/>
        <v>114</v>
      </c>
      <c r="W35" s="209" t="s">
        <v>113</v>
      </c>
      <c r="X35" s="302">
        <f t="shared" si="1"/>
        <v>15</v>
      </c>
      <c r="Y35" s="40" t="s">
        <v>113</v>
      </c>
      <c r="Z35" s="24" t="s">
        <v>5</v>
      </c>
      <c r="AA35" s="37">
        <v>30</v>
      </c>
      <c r="AB35" s="116"/>
      <c r="AC35" s="17" t="s">
        <v>5</v>
      </c>
      <c r="AD35" s="37">
        <v>10</v>
      </c>
      <c r="AE35" s="35">
        <v>31</v>
      </c>
      <c r="AF35" s="11"/>
      <c r="AG35" s="222"/>
      <c r="AH35" s="147"/>
      <c r="AI35" s="324" t="s">
        <v>96</v>
      </c>
      <c r="AJ35" s="325"/>
      <c r="AK35" s="325"/>
      <c r="AL35" s="325"/>
      <c r="AM35" s="325"/>
      <c r="AN35" s="325"/>
      <c r="AO35" s="326"/>
      <c r="AP35" s="148"/>
    </row>
    <row r="36" spans="1:42" s="13" customFormat="1" ht="13.5" customHeight="1" thickBot="1">
      <c r="A36" s="147"/>
      <c r="B36" s="57"/>
      <c r="C36" s="58"/>
      <c r="D36" s="58"/>
      <c r="E36" s="58"/>
      <c r="F36" s="52" t="s">
        <v>6</v>
      </c>
      <c r="G36" s="51">
        <f>(G35*C8)/F8</f>
        <v>10.8</v>
      </c>
      <c r="H36" s="163" t="s">
        <v>14</v>
      </c>
      <c r="I36" s="148"/>
      <c r="J36" s="2"/>
      <c r="K36" s="11"/>
      <c r="L36" s="16">
        <v>32</v>
      </c>
      <c r="M36" s="15" t="s">
        <v>4</v>
      </c>
      <c r="N36" s="203">
        <f t="shared" si="6"/>
        <v>10</v>
      </c>
      <c r="O36" s="183" t="s">
        <v>113</v>
      </c>
      <c r="P36" s="23" t="s">
        <v>4</v>
      </c>
      <c r="Q36" s="160">
        <v>31</v>
      </c>
      <c r="R36" s="209" t="s">
        <v>113</v>
      </c>
      <c r="S36" s="279">
        <f t="shared" si="3"/>
        <v>15</v>
      </c>
      <c r="T36" s="192" t="s">
        <v>113</v>
      </c>
      <c r="U36" s="15" t="s">
        <v>4</v>
      </c>
      <c r="V36" s="26">
        <f t="shared" si="0"/>
        <v>116</v>
      </c>
      <c r="W36" s="209" t="s">
        <v>113</v>
      </c>
      <c r="X36" s="301">
        <f t="shared" si="1"/>
        <v>15</v>
      </c>
      <c r="Y36" s="40" t="s">
        <v>113</v>
      </c>
      <c r="Z36" s="23" t="s">
        <v>4</v>
      </c>
      <c r="AA36" s="38">
        <v>31</v>
      </c>
      <c r="AB36" s="116"/>
      <c r="AC36" s="15" t="s">
        <v>4</v>
      </c>
      <c r="AD36" s="40"/>
      <c r="AE36" s="16">
        <v>32</v>
      </c>
      <c r="AF36" s="11"/>
      <c r="AG36" s="207"/>
      <c r="AH36" s="147"/>
      <c r="AI36" s="353" t="s">
        <v>38</v>
      </c>
      <c r="AJ36" s="354"/>
      <c r="AK36" s="354"/>
      <c r="AL36" s="354"/>
      <c r="AM36" s="355"/>
      <c r="AN36" s="124">
        <v>10</v>
      </c>
      <c r="AO36" s="92" t="s">
        <v>14</v>
      </c>
      <c r="AP36" s="150"/>
    </row>
    <row r="37" spans="1:42" s="13" customFormat="1" ht="15">
      <c r="A37" s="147"/>
      <c r="I37" s="150"/>
      <c r="J37" s="12"/>
      <c r="K37" s="11"/>
      <c r="L37" s="35">
        <v>33</v>
      </c>
      <c r="M37" s="17" t="s">
        <v>5</v>
      </c>
      <c r="N37" s="204">
        <f t="shared" si="6"/>
        <v>0</v>
      </c>
      <c r="O37" s="183" t="s">
        <v>113</v>
      </c>
      <c r="P37" s="24" t="s">
        <v>5</v>
      </c>
      <c r="Q37" s="159">
        <v>32</v>
      </c>
      <c r="R37" s="209" t="s">
        <v>113</v>
      </c>
      <c r="S37" s="280">
        <f t="shared" si="3"/>
        <v>15</v>
      </c>
      <c r="T37" s="192" t="s">
        <v>113</v>
      </c>
      <c r="U37" s="17" t="s">
        <v>5</v>
      </c>
      <c r="V37" s="28">
        <f t="shared" si="0"/>
        <v>118</v>
      </c>
      <c r="W37" s="209" t="s">
        <v>113</v>
      </c>
      <c r="X37" s="302">
        <f t="shared" si="1"/>
        <v>15</v>
      </c>
      <c r="Y37" s="40" t="s">
        <v>113</v>
      </c>
      <c r="Z37" s="24" t="s">
        <v>5</v>
      </c>
      <c r="AA37" s="37">
        <v>32</v>
      </c>
      <c r="AB37" s="116"/>
      <c r="AC37" s="17" t="s">
        <v>5</v>
      </c>
      <c r="AD37" s="37"/>
      <c r="AE37" s="35">
        <v>33</v>
      </c>
      <c r="AF37" s="11"/>
      <c r="AG37" s="222"/>
      <c r="AH37" s="147"/>
      <c r="AI37" s="318" t="s">
        <v>43</v>
      </c>
      <c r="AJ37" s="319"/>
      <c r="AK37" s="319"/>
      <c r="AL37" s="319"/>
      <c r="AM37" s="320"/>
      <c r="AN37" s="125">
        <f>(AM6-AN36)/2</f>
        <v>22</v>
      </c>
      <c r="AO37" s="93" t="s">
        <v>14</v>
      </c>
      <c r="AP37" s="147"/>
    </row>
    <row r="38" spans="1:42" s="13" customFormat="1" ht="15.75" thickBot="1">
      <c r="A38" s="147"/>
      <c r="I38" s="150"/>
      <c r="J38" s="5"/>
      <c r="K38" s="11"/>
      <c r="L38" s="16">
        <v>34</v>
      </c>
      <c r="M38" s="15" t="s">
        <v>4</v>
      </c>
      <c r="N38" s="203">
        <f t="shared" si="6"/>
        <v>0</v>
      </c>
      <c r="O38" s="183" t="s">
        <v>113</v>
      </c>
      <c r="P38" s="23" t="s">
        <v>4</v>
      </c>
      <c r="Q38" s="160">
        <v>33</v>
      </c>
      <c r="R38" s="209" t="s">
        <v>113</v>
      </c>
      <c r="S38" s="279">
        <f t="shared" si="3"/>
        <v>15</v>
      </c>
      <c r="T38" s="192" t="s">
        <v>113</v>
      </c>
      <c r="U38" s="15" t="s">
        <v>4</v>
      </c>
      <c r="V38" s="26">
        <f t="shared" si="0"/>
        <v>120</v>
      </c>
      <c r="W38" s="209" t="s">
        <v>113</v>
      </c>
      <c r="X38" s="301">
        <f t="shared" si="1"/>
        <v>15</v>
      </c>
      <c r="Y38" s="40" t="s">
        <v>113</v>
      </c>
      <c r="Z38" s="23" t="s">
        <v>4</v>
      </c>
      <c r="AA38" s="38">
        <v>33</v>
      </c>
      <c r="AB38" s="116"/>
      <c r="AC38" s="15" t="s">
        <v>4</v>
      </c>
      <c r="AD38" s="40"/>
      <c r="AE38" s="16">
        <v>34</v>
      </c>
      <c r="AF38" s="11"/>
      <c r="AG38" s="207"/>
      <c r="AH38" s="147"/>
      <c r="AI38" s="343" t="s">
        <v>44</v>
      </c>
      <c r="AJ38" s="344"/>
      <c r="AK38" s="344"/>
      <c r="AL38" s="344"/>
      <c r="AM38" s="345"/>
      <c r="AN38" s="126">
        <f>AN37+AN36</f>
        <v>32</v>
      </c>
      <c r="AO38" s="94" t="s">
        <v>14</v>
      </c>
      <c r="AP38" s="147"/>
    </row>
    <row r="39" spans="1:42" s="13" customFormat="1" ht="15.75" thickBot="1">
      <c r="A39" s="147"/>
      <c r="B39" s="147"/>
      <c r="C39" s="147"/>
      <c r="D39" s="147"/>
      <c r="E39" s="147"/>
      <c r="F39" s="147"/>
      <c r="G39" s="147"/>
      <c r="H39" s="147"/>
      <c r="I39" s="147"/>
      <c r="J39" s="11"/>
      <c r="K39" s="11"/>
      <c r="L39" s="35">
        <v>35</v>
      </c>
      <c r="M39" s="17" t="s">
        <v>5</v>
      </c>
      <c r="N39" s="204">
        <f t="shared" si="6"/>
        <v>0</v>
      </c>
      <c r="O39" s="183" t="s">
        <v>113</v>
      </c>
      <c r="P39" s="24" t="s">
        <v>5</v>
      </c>
      <c r="Q39" s="159">
        <v>34</v>
      </c>
      <c r="R39" s="209" t="s">
        <v>113</v>
      </c>
      <c r="S39" s="280">
        <f t="shared" si="3"/>
        <v>15</v>
      </c>
      <c r="T39" s="192" t="s">
        <v>113</v>
      </c>
      <c r="U39" s="17" t="s">
        <v>5</v>
      </c>
      <c r="V39" s="28">
        <f t="shared" si="0"/>
        <v>122</v>
      </c>
      <c r="W39" s="209" t="s">
        <v>113</v>
      </c>
      <c r="X39" s="302">
        <f t="shared" si="1"/>
        <v>15</v>
      </c>
      <c r="Y39" s="40" t="s">
        <v>113</v>
      </c>
      <c r="Z39" s="24" t="s">
        <v>5</v>
      </c>
      <c r="AA39" s="37">
        <v>34</v>
      </c>
      <c r="AB39" s="116"/>
      <c r="AC39" s="17" t="s">
        <v>5</v>
      </c>
      <c r="AD39" s="37"/>
      <c r="AE39" s="35">
        <v>35</v>
      </c>
      <c r="AF39" s="11"/>
      <c r="AG39" s="222"/>
      <c r="AH39" s="147"/>
      <c r="AI39" s="151"/>
      <c r="AJ39" s="151"/>
      <c r="AK39" s="151"/>
      <c r="AL39" s="151"/>
      <c r="AM39" s="151"/>
      <c r="AN39" s="152"/>
      <c r="AO39" s="152"/>
      <c r="AP39" s="147"/>
    </row>
    <row r="40" spans="1:31" ht="13.5" customHeight="1" thickBot="1">
      <c r="A40" s="147"/>
      <c r="B40" s="238" t="s">
        <v>118</v>
      </c>
      <c r="C40" s="239"/>
      <c r="D40" s="239"/>
      <c r="E40" s="239"/>
      <c r="F40" s="239"/>
      <c r="G40" s="239"/>
      <c r="H40" s="239"/>
      <c r="I40" s="240"/>
      <c r="J40" s="2" t="s">
        <v>146</v>
      </c>
      <c r="L40" s="16">
        <v>36</v>
      </c>
      <c r="M40" s="15" t="s">
        <v>4</v>
      </c>
      <c r="N40" s="203">
        <f t="shared" si="6"/>
        <v>0</v>
      </c>
      <c r="O40" s="183" t="s">
        <v>113</v>
      </c>
      <c r="P40" s="23" t="s">
        <v>4</v>
      </c>
      <c r="Q40" s="160">
        <v>35</v>
      </c>
      <c r="R40" s="209" t="s">
        <v>113</v>
      </c>
      <c r="S40" s="279">
        <f t="shared" si="3"/>
        <v>15</v>
      </c>
      <c r="T40" s="192" t="s">
        <v>113</v>
      </c>
      <c r="U40" s="15" t="s">
        <v>4</v>
      </c>
      <c r="V40" s="26">
        <f t="shared" si="0"/>
        <v>124</v>
      </c>
      <c r="W40" s="209" t="s">
        <v>113</v>
      </c>
      <c r="X40" s="301">
        <f t="shared" si="1"/>
        <v>15</v>
      </c>
      <c r="Y40" s="40" t="s">
        <v>113</v>
      </c>
      <c r="Z40" s="23" t="s">
        <v>4</v>
      </c>
      <c r="AA40" s="38">
        <v>35</v>
      </c>
      <c r="AB40" s="116"/>
      <c r="AC40" s="15" t="s">
        <v>4</v>
      </c>
      <c r="AD40" s="40"/>
      <c r="AE40" s="16">
        <v>36</v>
      </c>
    </row>
    <row r="41" spans="1:33" s="13" customFormat="1" ht="13.5" customHeight="1">
      <c r="A41" s="147"/>
      <c r="B41" s="87"/>
      <c r="C41" s="78"/>
      <c r="D41" s="78" t="s">
        <v>7</v>
      </c>
      <c r="E41" s="123"/>
      <c r="F41" s="236">
        <f>(G13*C8)/F8-G36</f>
        <v>86.4</v>
      </c>
      <c r="G41" s="123" t="s">
        <v>132</v>
      </c>
      <c r="H41" s="237">
        <v>86</v>
      </c>
      <c r="I41" s="88" t="s">
        <v>1</v>
      </c>
      <c r="J41" s="282">
        <f>H41-F41</f>
        <v>-0.4000000000000057</v>
      </c>
      <c r="K41" s="11"/>
      <c r="L41" s="35">
        <v>37</v>
      </c>
      <c r="M41" s="17" t="s">
        <v>5</v>
      </c>
      <c r="N41" s="204">
        <f t="shared" si="6"/>
        <v>0</v>
      </c>
      <c r="O41" s="183" t="s">
        <v>113</v>
      </c>
      <c r="P41" s="24" t="s">
        <v>5</v>
      </c>
      <c r="Q41" s="159">
        <v>36</v>
      </c>
      <c r="R41" s="209" t="s">
        <v>113</v>
      </c>
      <c r="S41" s="280">
        <f t="shared" si="3"/>
        <v>15</v>
      </c>
      <c r="T41" s="192" t="s">
        <v>113</v>
      </c>
      <c r="U41" s="17" t="s">
        <v>5</v>
      </c>
      <c r="V41" s="28">
        <f t="shared" si="0"/>
        <v>126</v>
      </c>
      <c r="W41" s="209" t="s">
        <v>113</v>
      </c>
      <c r="X41" s="302">
        <f t="shared" si="1"/>
        <v>15</v>
      </c>
      <c r="Y41" s="40" t="s">
        <v>113</v>
      </c>
      <c r="Z41" s="24" t="s">
        <v>5</v>
      </c>
      <c r="AA41" s="37">
        <v>36</v>
      </c>
      <c r="AB41" s="116"/>
      <c r="AC41" s="17" t="s">
        <v>5</v>
      </c>
      <c r="AD41" s="37"/>
      <c r="AE41" s="35">
        <v>37</v>
      </c>
      <c r="AF41" s="11"/>
      <c r="AG41" s="222"/>
    </row>
    <row r="42" spans="1:33" s="13" customFormat="1" ht="13.5" customHeight="1">
      <c r="A42" s="147"/>
      <c r="B42" s="49"/>
      <c r="C42" s="31"/>
      <c r="D42" s="31" t="s">
        <v>3</v>
      </c>
      <c r="E42" s="33"/>
      <c r="F42" s="44">
        <f>(1/2*G17)-G36</f>
        <v>143.1</v>
      </c>
      <c r="G42" s="33" t="s">
        <v>132</v>
      </c>
      <c r="H42" s="300">
        <v>143</v>
      </c>
      <c r="I42" s="38" t="s">
        <v>1</v>
      </c>
      <c r="J42" s="282">
        <f>H42-F42</f>
        <v>-0.09999999999999432</v>
      </c>
      <c r="K42" s="11"/>
      <c r="L42" s="16">
        <v>38</v>
      </c>
      <c r="M42" s="15" t="s">
        <v>4</v>
      </c>
      <c r="N42" s="203">
        <f t="shared" si="6"/>
        <v>0</v>
      </c>
      <c r="O42" s="183" t="s">
        <v>113</v>
      </c>
      <c r="P42" s="23" t="s">
        <v>4</v>
      </c>
      <c r="Q42" s="160">
        <v>37</v>
      </c>
      <c r="R42" s="209" t="s">
        <v>113</v>
      </c>
      <c r="S42" s="279">
        <f t="shared" si="3"/>
        <v>15</v>
      </c>
      <c r="T42" s="192" t="s">
        <v>113</v>
      </c>
      <c r="U42" s="15" t="s">
        <v>4</v>
      </c>
      <c r="V42" s="26">
        <f t="shared" si="0"/>
        <v>128</v>
      </c>
      <c r="W42" s="209" t="s">
        <v>113</v>
      </c>
      <c r="X42" s="301">
        <f t="shared" si="1"/>
        <v>15</v>
      </c>
      <c r="Y42" s="40" t="s">
        <v>113</v>
      </c>
      <c r="Z42" s="23" t="s">
        <v>4</v>
      </c>
      <c r="AA42" s="38">
        <v>37</v>
      </c>
      <c r="AB42" s="116"/>
      <c r="AC42" s="15" t="s">
        <v>4</v>
      </c>
      <c r="AD42" s="40"/>
      <c r="AE42" s="16">
        <v>38</v>
      </c>
      <c r="AF42" s="11"/>
      <c r="AG42" s="207"/>
    </row>
    <row r="43" spans="1:33" s="13" customFormat="1" ht="13.5" customHeight="1" thickBot="1">
      <c r="A43" s="147"/>
      <c r="B43" s="50"/>
      <c r="C43" s="365" t="s">
        <v>40</v>
      </c>
      <c r="D43" s="365"/>
      <c r="E43" s="121"/>
      <c r="F43" s="90">
        <f>F42-AM6</f>
        <v>89.1</v>
      </c>
      <c r="G43" s="119" t="s">
        <v>132</v>
      </c>
      <c r="H43" s="59">
        <v>90</v>
      </c>
      <c r="I43" s="66" t="s">
        <v>1</v>
      </c>
      <c r="J43" s="282">
        <f>H43-F43</f>
        <v>0.9000000000000057</v>
      </c>
      <c r="K43" s="11"/>
      <c r="L43" s="35">
        <v>39</v>
      </c>
      <c r="M43" s="17" t="s">
        <v>5</v>
      </c>
      <c r="N43" s="204">
        <f aca="true" t="shared" si="7" ref="N43:N106">AD42</f>
        <v>0</v>
      </c>
      <c r="O43" s="183" t="s">
        <v>113</v>
      </c>
      <c r="P43" s="24" t="s">
        <v>5</v>
      </c>
      <c r="Q43" s="159">
        <v>38</v>
      </c>
      <c r="R43" s="209" t="s">
        <v>113</v>
      </c>
      <c r="S43" s="280">
        <f t="shared" si="3"/>
        <v>15</v>
      </c>
      <c r="T43" s="192" t="s">
        <v>113</v>
      </c>
      <c r="U43" s="17" t="s">
        <v>5</v>
      </c>
      <c r="V43" s="28">
        <f t="shared" si="0"/>
        <v>130</v>
      </c>
      <c r="W43" s="209" t="s">
        <v>113</v>
      </c>
      <c r="X43" s="302">
        <f t="shared" si="1"/>
        <v>15</v>
      </c>
      <c r="Y43" s="40" t="s">
        <v>113</v>
      </c>
      <c r="Z43" s="24" t="s">
        <v>5</v>
      </c>
      <c r="AA43" s="37">
        <v>38</v>
      </c>
      <c r="AB43" s="116"/>
      <c r="AC43" s="17" t="s">
        <v>5</v>
      </c>
      <c r="AD43" s="37"/>
      <c r="AE43" s="35">
        <v>39</v>
      </c>
      <c r="AF43" s="11"/>
      <c r="AG43" s="222"/>
    </row>
    <row r="44" spans="1:33" s="13" customFormat="1" ht="15">
      <c r="A44" s="147"/>
      <c r="B44" s="366" t="s">
        <v>141</v>
      </c>
      <c r="C44" s="367"/>
      <c r="D44" s="367"/>
      <c r="E44" s="3"/>
      <c r="F44" s="12"/>
      <c r="G44" s="5"/>
      <c r="H44" s="5"/>
      <c r="I44" s="70"/>
      <c r="J44" s="5"/>
      <c r="K44" s="11"/>
      <c r="L44" s="16">
        <v>40</v>
      </c>
      <c r="M44" s="15" t="s">
        <v>4</v>
      </c>
      <c r="N44" s="203">
        <f t="shared" si="7"/>
        <v>0</v>
      </c>
      <c r="O44" s="183" t="s">
        <v>113</v>
      </c>
      <c r="P44" s="23" t="s">
        <v>4</v>
      </c>
      <c r="Q44" s="160">
        <v>39</v>
      </c>
      <c r="R44" s="209" t="s">
        <v>113</v>
      </c>
      <c r="S44" s="279">
        <f t="shared" si="3"/>
        <v>15</v>
      </c>
      <c r="T44" s="192" t="s">
        <v>113</v>
      </c>
      <c r="U44" s="15" t="s">
        <v>4</v>
      </c>
      <c r="V44" s="26">
        <f t="shared" si="0"/>
        <v>132</v>
      </c>
      <c r="W44" s="209" t="s">
        <v>113</v>
      </c>
      <c r="X44" s="301">
        <f t="shared" si="1"/>
        <v>15</v>
      </c>
      <c r="Y44" s="40" t="s">
        <v>113</v>
      </c>
      <c r="Z44" s="23" t="s">
        <v>4</v>
      </c>
      <c r="AA44" s="38">
        <v>39</v>
      </c>
      <c r="AB44" s="116"/>
      <c r="AC44" s="15" t="s">
        <v>4</v>
      </c>
      <c r="AD44" s="40"/>
      <c r="AE44" s="16">
        <v>40</v>
      </c>
      <c r="AF44" s="11"/>
      <c r="AG44" s="207"/>
    </row>
    <row r="45" spans="1:33" ht="15">
      <c r="A45" s="147"/>
      <c r="B45" s="368"/>
      <c r="C45" s="369"/>
      <c r="D45" s="369"/>
      <c r="E45" s="3"/>
      <c r="F45" s="44">
        <f>((G30-(G23/2))*C9)/F9</f>
        <v>81.27777777777777</v>
      </c>
      <c r="G45" s="33" t="s">
        <v>132</v>
      </c>
      <c r="H45" s="53">
        <v>82</v>
      </c>
      <c r="I45" s="70" t="s">
        <v>54</v>
      </c>
      <c r="J45" s="282">
        <f>H45-F45</f>
        <v>0.7222222222222285</v>
      </c>
      <c r="L45" s="35">
        <v>41</v>
      </c>
      <c r="M45" s="17" t="s">
        <v>5</v>
      </c>
      <c r="N45" s="204">
        <f t="shared" si="7"/>
        <v>0</v>
      </c>
      <c r="O45" s="183" t="s">
        <v>113</v>
      </c>
      <c r="P45" s="24" t="s">
        <v>5</v>
      </c>
      <c r="Q45" s="159">
        <v>40</v>
      </c>
      <c r="R45" s="209" t="s">
        <v>113</v>
      </c>
      <c r="S45" s="280">
        <f t="shared" si="3"/>
        <v>15</v>
      </c>
      <c r="T45" s="192" t="s">
        <v>113</v>
      </c>
      <c r="U45" s="17" t="s">
        <v>5</v>
      </c>
      <c r="V45" s="28">
        <f t="shared" si="0"/>
        <v>134</v>
      </c>
      <c r="W45" s="209" t="s">
        <v>113</v>
      </c>
      <c r="X45" s="302">
        <f t="shared" si="1"/>
        <v>15</v>
      </c>
      <c r="Y45" s="40" t="s">
        <v>113</v>
      </c>
      <c r="Z45" s="24" t="s">
        <v>5</v>
      </c>
      <c r="AA45" s="37">
        <v>40</v>
      </c>
      <c r="AB45" s="116"/>
      <c r="AC45" s="17" t="s">
        <v>5</v>
      </c>
      <c r="AD45" s="37"/>
      <c r="AE45" s="35">
        <v>41</v>
      </c>
      <c r="AG45" s="222"/>
    </row>
    <row r="46" spans="1:33" s="13" customFormat="1" ht="15.75" thickBot="1">
      <c r="A46" s="147"/>
      <c r="B46" s="370"/>
      <c r="C46" s="371"/>
      <c r="D46" s="371"/>
      <c r="E46" s="122"/>
      <c r="F46" s="71"/>
      <c r="G46" s="7"/>
      <c r="H46" s="7"/>
      <c r="I46" s="72"/>
      <c r="J46" s="5"/>
      <c r="K46" s="11"/>
      <c r="L46" s="16">
        <v>42</v>
      </c>
      <c r="M46" s="15" t="s">
        <v>4</v>
      </c>
      <c r="N46" s="203">
        <f t="shared" si="7"/>
        <v>0</v>
      </c>
      <c r="O46" s="183" t="s">
        <v>113</v>
      </c>
      <c r="P46" s="23" t="s">
        <v>4</v>
      </c>
      <c r="Q46" s="160">
        <v>41</v>
      </c>
      <c r="R46" s="209" t="s">
        <v>113</v>
      </c>
      <c r="S46" s="279">
        <f t="shared" si="3"/>
        <v>15</v>
      </c>
      <c r="T46" s="192" t="s">
        <v>113</v>
      </c>
      <c r="U46" s="15" t="s">
        <v>4</v>
      </c>
      <c r="V46" s="26">
        <f t="shared" si="0"/>
        <v>136</v>
      </c>
      <c r="W46" s="209" t="s">
        <v>113</v>
      </c>
      <c r="X46" s="301">
        <f t="shared" si="1"/>
        <v>15</v>
      </c>
      <c r="Y46" s="40" t="s">
        <v>113</v>
      </c>
      <c r="Z46" s="23" t="s">
        <v>4</v>
      </c>
      <c r="AA46" s="38">
        <v>41</v>
      </c>
      <c r="AB46" s="116"/>
      <c r="AC46" s="15" t="s">
        <v>4</v>
      </c>
      <c r="AD46" s="40"/>
      <c r="AE46" s="16">
        <v>42</v>
      </c>
      <c r="AF46" s="11"/>
      <c r="AG46" s="207"/>
    </row>
    <row r="47" spans="1:33" ht="15">
      <c r="A47" s="147"/>
      <c r="B47" s="3"/>
      <c r="C47" s="3"/>
      <c r="D47" s="3"/>
      <c r="E47" s="3"/>
      <c r="F47" s="5"/>
      <c r="G47" s="5"/>
      <c r="H47" s="5"/>
      <c r="I47" s="5"/>
      <c r="J47" s="5"/>
      <c r="L47" s="35">
        <v>43</v>
      </c>
      <c r="M47" s="17" t="s">
        <v>5</v>
      </c>
      <c r="N47" s="204">
        <f t="shared" si="7"/>
        <v>0</v>
      </c>
      <c r="O47" s="183" t="s">
        <v>113</v>
      </c>
      <c r="P47" s="24" t="s">
        <v>5</v>
      </c>
      <c r="Q47" s="159">
        <v>42</v>
      </c>
      <c r="R47" s="209" t="s">
        <v>113</v>
      </c>
      <c r="S47" s="280">
        <f t="shared" si="3"/>
        <v>15</v>
      </c>
      <c r="T47" s="192" t="s">
        <v>113</v>
      </c>
      <c r="U47" s="17" t="s">
        <v>5</v>
      </c>
      <c r="V47" s="28">
        <f t="shared" si="0"/>
        <v>138</v>
      </c>
      <c r="W47" s="209" t="s">
        <v>113</v>
      </c>
      <c r="X47" s="302">
        <f t="shared" si="1"/>
        <v>15</v>
      </c>
      <c r="Y47" s="40" t="s">
        <v>113</v>
      </c>
      <c r="Z47" s="24" t="s">
        <v>5</v>
      </c>
      <c r="AA47" s="37">
        <v>42</v>
      </c>
      <c r="AB47" s="116"/>
      <c r="AC47" s="17" t="s">
        <v>5</v>
      </c>
      <c r="AD47" s="37"/>
      <c r="AE47" s="35">
        <v>43</v>
      </c>
      <c r="AG47" s="222"/>
    </row>
    <row r="48" spans="1:31" ht="15.75" thickBot="1">
      <c r="A48" s="147"/>
      <c r="B48" s="5"/>
      <c r="C48" s="5"/>
      <c r="D48" s="5"/>
      <c r="E48" s="5"/>
      <c r="F48" s="5"/>
      <c r="G48" s="5"/>
      <c r="H48" s="5"/>
      <c r="I48" s="5"/>
      <c r="J48" s="5"/>
      <c r="L48" s="16">
        <v>44</v>
      </c>
      <c r="M48" s="15" t="s">
        <v>4</v>
      </c>
      <c r="N48" s="203">
        <f t="shared" si="7"/>
        <v>0</v>
      </c>
      <c r="O48" s="183" t="s">
        <v>113</v>
      </c>
      <c r="P48" s="23" t="s">
        <v>4</v>
      </c>
      <c r="Q48" s="160">
        <v>43</v>
      </c>
      <c r="R48" s="209" t="s">
        <v>113</v>
      </c>
      <c r="S48" s="279">
        <f t="shared" si="3"/>
        <v>15</v>
      </c>
      <c r="T48" s="192" t="s">
        <v>113</v>
      </c>
      <c r="U48" s="15" t="s">
        <v>4</v>
      </c>
      <c r="V48" s="26">
        <f t="shared" si="0"/>
        <v>140</v>
      </c>
      <c r="W48" s="209" t="s">
        <v>113</v>
      </c>
      <c r="X48" s="301">
        <f t="shared" si="1"/>
        <v>15</v>
      </c>
      <c r="Y48" s="40" t="s">
        <v>113</v>
      </c>
      <c r="Z48" s="23" t="s">
        <v>4</v>
      </c>
      <c r="AA48" s="38">
        <v>43</v>
      </c>
      <c r="AB48" s="116"/>
      <c r="AC48" s="15" t="s">
        <v>4</v>
      </c>
      <c r="AD48" s="40"/>
      <c r="AE48" s="16">
        <v>44</v>
      </c>
    </row>
    <row r="49" spans="1:33" ht="15">
      <c r="A49" s="147"/>
      <c r="B49" s="389" t="s">
        <v>119</v>
      </c>
      <c r="C49" s="390"/>
      <c r="D49" s="390"/>
      <c r="E49" s="390"/>
      <c r="F49" s="390"/>
      <c r="G49" s="390"/>
      <c r="H49" s="390"/>
      <c r="I49" s="390"/>
      <c r="J49" s="391"/>
      <c r="L49" s="35">
        <v>45</v>
      </c>
      <c r="M49" s="17" t="s">
        <v>5</v>
      </c>
      <c r="N49" s="204">
        <f t="shared" si="7"/>
        <v>0</v>
      </c>
      <c r="O49" s="183" t="s">
        <v>113</v>
      </c>
      <c r="P49" s="24" t="s">
        <v>5</v>
      </c>
      <c r="Q49" s="159">
        <v>44</v>
      </c>
      <c r="R49" s="209" t="s">
        <v>113</v>
      </c>
      <c r="S49" s="280">
        <f t="shared" si="3"/>
        <v>15</v>
      </c>
      <c r="T49" s="192" t="s">
        <v>113</v>
      </c>
      <c r="U49" s="17" t="s">
        <v>5</v>
      </c>
      <c r="V49" s="28">
        <f t="shared" si="0"/>
        <v>142</v>
      </c>
      <c r="W49" s="209" t="s">
        <v>113</v>
      </c>
      <c r="X49" s="302">
        <f t="shared" si="1"/>
        <v>15</v>
      </c>
      <c r="Y49" s="40" t="s">
        <v>113</v>
      </c>
      <c r="Z49" s="24" t="s">
        <v>5</v>
      </c>
      <c r="AA49" s="37">
        <v>44</v>
      </c>
      <c r="AB49" s="116"/>
      <c r="AC49" s="17" t="s">
        <v>5</v>
      </c>
      <c r="AD49" s="37"/>
      <c r="AE49" s="35">
        <v>45</v>
      </c>
      <c r="AG49" s="222"/>
    </row>
    <row r="50" spans="1:31" ht="15.75" thickBot="1">
      <c r="A50" s="147"/>
      <c r="B50" s="392"/>
      <c r="C50" s="393"/>
      <c r="D50" s="393"/>
      <c r="E50" s="393"/>
      <c r="F50" s="393"/>
      <c r="G50" s="393"/>
      <c r="H50" s="393"/>
      <c r="I50" s="393"/>
      <c r="J50" s="394"/>
      <c r="L50" s="16">
        <v>46</v>
      </c>
      <c r="M50" s="15" t="s">
        <v>4</v>
      </c>
      <c r="N50" s="203">
        <f t="shared" si="7"/>
        <v>0</v>
      </c>
      <c r="O50" s="183" t="s">
        <v>113</v>
      </c>
      <c r="P50" s="23" t="s">
        <v>4</v>
      </c>
      <c r="Q50" s="160">
        <v>45</v>
      </c>
      <c r="R50" s="209" t="s">
        <v>113</v>
      </c>
      <c r="S50" s="279">
        <f t="shared" si="3"/>
        <v>15</v>
      </c>
      <c r="T50" s="192" t="s">
        <v>113</v>
      </c>
      <c r="U50" s="15" t="s">
        <v>4</v>
      </c>
      <c r="V50" s="26">
        <f t="shared" si="0"/>
        <v>144</v>
      </c>
      <c r="W50" s="209" t="s">
        <v>113</v>
      </c>
      <c r="X50" s="301">
        <f t="shared" si="1"/>
        <v>15</v>
      </c>
      <c r="Y50" s="40" t="s">
        <v>113</v>
      </c>
      <c r="Z50" s="23" t="s">
        <v>4</v>
      </c>
      <c r="AA50" s="38">
        <v>45</v>
      </c>
      <c r="AB50" s="116"/>
      <c r="AC50" s="15" t="s">
        <v>4</v>
      </c>
      <c r="AD50" s="40"/>
      <c r="AE50" s="16">
        <v>46</v>
      </c>
    </row>
    <row r="51" spans="1:33" ht="15.75" thickBot="1">
      <c r="A51" s="147"/>
      <c r="B51" s="200"/>
      <c r="C51" s="200"/>
      <c r="D51" s="272"/>
      <c r="E51" s="200"/>
      <c r="F51" s="5"/>
      <c r="G51" s="5"/>
      <c r="H51" s="5"/>
      <c r="I51" s="5"/>
      <c r="J51" s="5"/>
      <c r="L51" s="35">
        <v>47</v>
      </c>
      <c r="M51" s="17" t="s">
        <v>5</v>
      </c>
      <c r="N51" s="204">
        <f t="shared" si="7"/>
        <v>0</v>
      </c>
      <c r="O51" s="183" t="s">
        <v>113</v>
      </c>
      <c r="P51" s="24" t="s">
        <v>5</v>
      </c>
      <c r="Q51" s="159">
        <v>46</v>
      </c>
      <c r="R51" s="209" t="s">
        <v>113</v>
      </c>
      <c r="S51" s="280">
        <f t="shared" si="3"/>
        <v>15</v>
      </c>
      <c r="T51" s="192" t="s">
        <v>113</v>
      </c>
      <c r="U51" s="17" t="s">
        <v>5</v>
      </c>
      <c r="V51" s="28">
        <f t="shared" si="0"/>
        <v>146</v>
      </c>
      <c r="W51" s="209" t="s">
        <v>113</v>
      </c>
      <c r="X51" s="302">
        <f t="shared" si="1"/>
        <v>15</v>
      </c>
      <c r="Y51" s="40" t="s">
        <v>113</v>
      </c>
      <c r="Z51" s="24" t="s">
        <v>5</v>
      </c>
      <c r="AA51" s="37">
        <v>46</v>
      </c>
      <c r="AB51" s="116"/>
      <c r="AC51" s="17" t="s">
        <v>5</v>
      </c>
      <c r="AD51" s="37"/>
      <c r="AE51" s="35">
        <v>47</v>
      </c>
      <c r="AG51" s="222"/>
    </row>
    <row r="52" spans="1:33" s="13" customFormat="1" ht="15">
      <c r="A52" s="147"/>
      <c r="B52" s="356" t="s">
        <v>142</v>
      </c>
      <c r="C52" s="357"/>
      <c r="D52" s="357"/>
      <c r="E52" s="357"/>
      <c r="F52" s="357"/>
      <c r="G52" s="357"/>
      <c r="H52" s="357"/>
      <c r="I52" s="357"/>
      <c r="J52" s="358"/>
      <c r="K52" s="11"/>
      <c r="L52" s="16">
        <v>48</v>
      </c>
      <c r="M52" s="15" t="s">
        <v>4</v>
      </c>
      <c r="N52" s="203">
        <f t="shared" si="7"/>
        <v>0</v>
      </c>
      <c r="O52" s="183" t="s">
        <v>113</v>
      </c>
      <c r="P52" s="23" t="s">
        <v>4</v>
      </c>
      <c r="Q52" s="160">
        <v>47</v>
      </c>
      <c r="R52" s="209" t="s">
        <v>113</v>
      </c>
      <c r="S52" s="279">
        <f t="shared" si="3"/>
        <v>15</v>
      </c>
      <c r="T52" s="192" t="s">
        <v>113</v>
      </c>
      <c r="U52" s="15" t="s">
        <v>4</v>
      </c>
      <c r="V52" s="26">
        <f t="shared" si="0"/>
        <v>148</v>
      </c>
      <c r="W52" s="209" t="s">
        <v>113</v>
      </c>
      <c r="X52" s="301">
        <f t="shared" si="1"/>
        <v>15</v>
      </c>
      <c r="Y52" s="40" t="s">
        <v>113</v>
      </c>
      <c r="Z52" s="23" t="s">
        <v>4</v>
      </c>
      <c r="AA52" s="38">
        <v>47</v>
      </c>
      <c r="AB52" s="116"/>
      <c r="AC52" s="15" t="s">
        <v>4</v>
      </c>
      <c r="AD52" s="40"/>
      <c r="AE52" s="16">
        <v>48</v>
      </c>
      <c r="AF52" s="11"/>
      <c r="AG52" s="207"/>
    </row>
    <row r="53" spans="1:33" s="13" customFormat="1" ht="15">
      <c r="A53" s="147"/>
      <c r="B53" s="359"/>
      <c r="C53" s="360"/>
      <c r="D53" s="360"/>
      <c r="E53" s="360"/>
      <c r="F53" s="360"/>
      <c r="G53" s="360"/>
      <c r="H53" s="360"/>
      <c r="I53" s="360"/>
      <c r="J53" s="361"/>
      <c r="K53" s="11"/>
      <c r="L53" s="35">
        <v>49</v>
      </c>
      <c r="M53" s="17" t="s">
        <v>5</v>
      </c>
      <c r="N53" s="204">
        <f t="shared" si="7"/>
        <v>0</v>
      </c>
      <c r="O53" s="183" t="s">
        <v>113</v>
      </c>
      <c r="P53" s="24" t="s">
        <v>5</v>
      </c>
      <c r="Q53" s="159">
        <v>48</v>
      </c>
      <c r="R53" s="209" t="s">
        <v>113</v>
      </c>
      <c r="S53" s="280">
        <f t="shared" si="3"/>
        <v>15</v>
      </c>
      <c r="T53" s="192" t="s">
        <v>113</v>
      </c>
      <c r="U53" s="17" t="s">
        <v>5</v>
      </c>
      <c r="V53" s="28">
        <f t="shared" si="0"/>
        <v>150</v>
      </c>
      <c r="W53" s="209" t="s">
        <v>113</v>
      </c>
      <c r="X53" s="302">
        <f t="shared" si="1"/>
        <v>15</v>
      </c>
      <c r="Y53" s="40" t="s">
        <v>113</v>
      </c>
      <c r="Z53" s="24" t="s">
        <v>5</v>
      </c>
      <c r="AA53" s="37">
        <v>48</v>
      </c>
      <c r="AB53" s="116"/>
      <c r="AC53" s="17" t="s">
        <v>5</v>
      </c>
      <c r="AD53" s="37"/>
      <c r="AE53" s="35">
        <v>49</v>
      </c>
      <c r="AF53" s="11"/>
      <c r="AG53" s="222"/>
    </row>
    <row r="54" spans="1:33" s="13" customFormat="1" ht="15.75" thickBot="1">
      <c r="A54" s="147"/>
      <c r="B54" s="362"/>
      <c r="C54" s="363"/>
      <c r="D54" s="363"/>
      <c r="E54" s="363"/>
      <c r="F54" s="363"/>
      <c r="G54" s="363"/>
      <c r="H54" s="363"/>
      <c r="I54" s="363"/>
      <c r="J54" s="364"/>
      <c r="K54" s="11"/>
      <c r="L54" s="16">
        <v>50</v>
      </c>
      <c r="M54" s="15" t="s">
        <v>4</v>
      </c>
      <c r="N54" s="203">
        <f t="shared" si="7"/>
        <v>0</v>
      </c>
      <c r="O54" s="183" t="s">
        <v>113</v>
      </c>
      <c r="P54" s="23" t="s">
        <v>4</v>
      </c>
      <c r="Q54" s="160">
        <v>49</v>
      </c>
      <c r="R54" s="209" t="s">
        <v>113</v>
      </c>
      <c r="S54" s="279">
        <f t="shared" si="3"/>
        <v>15</v>
      </c>
      <c r="T54" s="192" t="s">
        <v>113</v>
      </c>
      <c r="U54" s="15" t="s">
        <v>4</v>
      </c>
      <c r="V54" s="26">
        <f t="shared" si="0"/>
        <v>152</v>
      </c>
      <c r="W54" s="209" t="s">
        <v>113</v>
      </c>
      <c r="X54" s="301">
        <f t="shared" si="1"/>
        <v>15</v>
      </c>
      <c r="Y54" s="40" t="s">
        <v>113</v>
      </c>
      <c r="Z54" s="23" t="s">
        <v>4</v>
      </c>
      <c r="AA54" s="38">
        <v>49</v>
      </c>
      <c r="AB54" s="116"/>
      <c r="AC54" s="15" t="s">
        <v>4</v>
      </c>
      <c r="AD54" s="40"/>
      <c r="AE54" s="16">
        <v>50</v>
      </c>
      <c r="AF54" s="11"/>
      <c r="AG54" s="207"/>
    </row>
    <row r="55" spans="2:33" s="13" customFormat="1" ht="15">
      <c r="B55" s="200"/>
      <c r="C55" s="200"/>
      <c r="D55" s="200"/>
      <c r="E55" s="200"/>
      <c r="F55" s="5"/>
      <c r="G55" s="273"/>
      <c r="H55" s="5"/>
      <c r="I55" s="200"/>
      <c r="J55" s="5"/>
      <c r="K55" s="11"/>
      <c r="L55" s="35">
        <v>51</v>
      </c>
      <c r="M55" s="17" t="s">
        <v>5</v>
      </c>
      <c r="N55" s="204">
        <f t="shared" si="7"/>
        <v>0</v>
      </c>
      <c r="O55" s="183" t="s">
        <v>113</v>
      </c>
      <c r="P55" s="24" t="s">
        <v>5</v>
      </c>
      <c r="Q55" s="159">
        <v>50</v>
      </c>
      <c r="R55" s="209" t="s">
        <v>113</v>
      </c>
      <c r="S55" s="280">
        <f t="shared" si="3"/>
        <v>15</v>
      </c>
      <c r="T55" s="192" t="s">
        <v>113</v>
      </c>
      <c r="U55" s="17" t="s">
        <v>5</v>
      </c>
      <c r="V55" s="28">
        <f t="shared" si="0"/>
        <v>154</v>
      </c>
      <c r="W55" s="209" t="s">
        <v>113</v>
      </c>
      <c r="X55" s="302">
        <f t="shared" si="1"/>
        <v>15</v>
      </c>
      <c r="Y55" s="40" t="s">
        <v>113</v>
      </c>
      <c r="Z55" s="24" t="s">
        <v>5</v>
      </c>
      <c r="AA55" s="37">
        <v>50</v>
      </c>
      <c r="AB55" s="116"/>
      <c r="AC55" s="17" t="s">
        <v>5</v>
      </c>
      <c r="AD55" s="37"/>
      <c r="AE55" s="35">
        <v>51</v>
      </c>
      <c r="AF55" s="11"/>
      <c r="AG55" s="222"/>
    </row>
    <row r="56" spans="2:33" s="13" customFormat="1" ht="15.75" thickBot="1">
      <c r="B56" s="153"/>
      <c r="C56" s="154"/>
      <c r="D56" s="154"/>
      <c r="E56" s="154"/>
      <c r="F56" s="154"/>
      <c r="G56" s="155"/>
      <c r="H56" s="154"/>
      <c r="I56" s="154"/>
      <c r="J56" s="154"/>
      <c r="K56" s="11"/>
      <c r="L56" s="16">
        <v>52</v>
      </c>
      <c r="M56" s="15" t="s">
        <v>4</v>
      </c>
      <c r="N56" s="203">
        <f t="shared" si="7"/>
        <v>0</v>
      </c>
      <c r="O56" s="183" t="s">
        <v>113</v>
      </c>
      <c r="P56" s="23" t="s">
        <v>4</v>
      </c>
      <c r="Q56" s="160">
        <v>51</v>
      </c>
      <c r="R56" s="209" t="s">
        <v>113</v>
      </c>
      <c r="S56" s="279">
        <f t="shared" si="3"/>
        <v>15</v>
      </c>
      <c r="T56" s="192" t="s">
        <v>113</v>
      </c>
      <c r="U56" s="15" t="s">
        <v>4</v>
      </c>
      <c r="V56" s="26">
        <f t="shared" si="0"/>
        <v>156</v>
      </c>
      <c r="W56" s="209" t="s">
        <v>113</v>
      </c>
      <c r="X56" s="301">
        <f t="shared" si="1"/>
        <v>15</v>
      </c>
      <c r="Y56" s="40" t="s">
        <v>113</v>
      </c>
      <c r="Z56" s="23" t="s">
        <v>4</v>
      </c>
      <c r="AA56" s="38">
        <v>51</v>
      </c>
      <c r="AB56" s="116"/>
      <c r="AC56" s="15" t="s">
        <v>4</v>
      </c>
      <c r="AD56" s="40"/>
      <c r="AE56" s="16">
        <v>52</v>
      </c>
      <c r="AF56" s="11"/>
      <c r="AG56" s="207"/>
    </row>
    <row r="57" spans="2:33" s="5" customFormat="1" ht="15.75" thickBot="1">
      <c r="B57" s="153"/>
      <c r="C57" s="258" t="s">
        <v>13</v>
      </c>
      <c r="D57" s="180"/>
      <c r="E57" s="180"/>
      <c r="F57" s="180"/>
      <c r="G57" s="180"/>
      <c r="H57" s="180"/>
      <c r="I57" s="1"/>
      <c r="J57" s="156"/>
      <c r="K57" s="11"/>
      <c r="L57" s="35">
        <v>53</v>
      </c>
      <c r="M57" s="17" t="s">
        <v>5</v>
      </c>
      <c r="N57" s="204">
        <f t="shared" si="7"/>
        <v>0</v>
      </c>
      <c r="O57" s="183" t="s">
        <v>113</v>
      </c>
      <c r="P57" s="24" t="s">
        <v>5</v>
      </c>
      <c r="Q57" s="159">
        <v>52</v>
      </c>
      <c r="R57" s="209" t="s">
        <v>113</v>
      </c>
      <c r="S57" s="280">
        <f t="shared" si="3"/>
        <v>15</v>
      </c>
      <c r="T57" s="192" t="s">
        <v>113</v>
      </c>
      <c r="U57" s="17" t="s">
        <v>5</v>
      </c>
      <c r="V57" s="28">
        <f t="shared" si="0"/>
        <v>158</v>
      </c>
      <c r="W57" s="209" t="s">
        <v>113</v>
      </c>
      <c r="X57" s="302">
        <f t="shared" si="1"/>
        <v>15</v>
      </c>
      <c r="Y57" s="40" t="s">
        <v>113</v>
      </c>
      <c r="Z57" s="24" t="s">
        <v>5</v>
      </c>
      <c r="AA57" s="37">
        <v>52</v>
      </c>
      <c r="AB57" s="116"/>
      <c r="AC57" s="17" t="s">
        <v>5</v>
      </c>
      <c r="AD57" s="37"/>
      <c r="AE57" s="35">
        <v>53</v>
      </c>
      <c r="AF57" s="11"/>
      <c r="AG57" s="222"/>
    </row>
    <row r="58" spans="2:33" s="5" customFormat="1" ht="15">
      <c r="B58" s="153"/>
      <c r="C58" s="214" t="s">
        <v>145</v>
      </c>
      <c r="D58" s="215"/>
      <c r="E58" s="216"/>
      <c r="F58" s="127"/>
      <c r="G58" s="128">
        <f>G60+G61+G62</f>
        <v>84</v>
      </c>
      <c r="H58" s="120" t="s">
        <v>14</v>
      </c>
      <c r="I58" s="129"/>
      <c r="J58" s="154"/>
      <c r="K58" s="11"/>
      <c r="L58" s="16">
        <v>54</v>
      </c>
      <c r="M58" s="15" t="s">
        <v>4</v>
      </c>
      <c r="N58" s="203">
        <f t="shared" si="7"/>
        <v>0</v>
      </c>
      <c r="O58" s="183" t="s">
        <v>113</v>
      </c>
      <c r="P58" s="23" t="s">
        <v>4</v>
      </c>
      <c r="Q58" s="160">
        <v>53</v>
      </c>
      <c r="R58" s="209" t="s">
        <v>113</v>
      </c>
      <c r="S58" s="279">
        <f t="shared" si="3"/>
        <v>15</v>
      </c>
      <c r="T58" s="192" t="s">
        <v>113</v>
      </c>
      <c r="U58" s="15" t="s">
        <v>4</v>
      </c>
      <c r="V58" s="26">
        <f t="shared" si="0"/>
        <v>160</v>
      </c>
      <c r="W58" s="209" t="s">
        <v>113</v>
      </c>
      <c r="X58" s="301">
        <f t="shared" si="1"/>
        <v>15</v>
      </c>
      <c r="Y58" s="40" t="s">
        <v>113</v>
      </c>
      <c r="Z58" s="23" t="s">
        <v>4</v>
      </c>
      <c r="AA58" s="38">
        <v>53</v>
      </c>
      <c r="AB58" s="116"/>
      <c r="AC58" s="15" t="s">
        <v>4</v>
      </c>
      <c r="AD58" s="40"/>
      <c r="AE58" s="16">
        <v>54</v>
      </c>
      <c r="AF58" s="11"/>
      <c r="AG58" s="207"/>
    </row>
    <row r="59" spans="2:33" s="5" customFormat="1" ht="15">
      <c r="B59" s="153"/>
      <c r="C59" s="15" t="s">
        <v>22</v>
      </c>
      <c r="D59" s="69"/>
      <c r="E59" s="95"/>
      <c r="F59" s="95"/>
      <c r="G59" s="33"/>
      <c r="H59" s="33"/>
      <c r="I59" s="40"/>
      <c r="J59" s="2" t="s">
        <v>146</v>
      </c>
      <c r="K59" s="11"/>
      <c r="L59" s="35">
        <v>55</v>
      </c>
      <c r="M59" s="17" t="s">
        <v>5</v>
      </c>
      <c r="N59" s="204">
        <f t="shared" si="7"/>
        <v>0</v>
      </c>
      <c r="O59" s="183" t="s">
        <v>113</v>
      </c>
      <c r="P59" s="24" t="s">
        <v>5</v>
      </c>
      <c r="Q59" s="159">
        <v>54</v>
      </c>
      <c r="R59" s="209" t="s">
        <v>113</v>
      </c>
      <c r="S59" s="280">
        <f t="shared" si="3"/>
        <v>15</v>
      </c>
      <c r="T59" s="192" t="s">
        <v>113</v>
      </c>
      <c r="U59" s="17" t="s">
        <v>5</v>
      </c>
      <c r="V59" s="28">
        <f t="shared" si="0"/>
        <v>162</v>
      </c>
      <c r="W59" s="209" t="s">
        <v>113</v>
      </c>
      <c r="X59" s="302">
        <f t="shared" si="1"/>
        <v>15</v>
      </c>
      <c r="Y59" s="40" t="s">
        <v>113</v>
      </c>
      <c r="Z59" s="24" t="s">
        <v>5</v>
      </c>
      <c r="AA59" s="37">
        <v>54</v>
      </c>
      <c r="AB59" s="116"/>
      <c r="AC59" s="17" t="s">
        <v>5</v>
      </c>
      <c r="AD59" s="37"/>
      <c r="AE59" s="35">
        <v>55</v>
      </c>
      <c r="AF59" s="11"/>
      <c r="AG59" s="222"/>
    </row>
    <row r="60" spans="2:33" s="5" customFormat="1" ht="15">
      <c r="B60" s="153"/>
      <c r="C60" s="15" t="s">
        <v>7</v>
      </c>
      <c r="D60" s="244">
        <f>G22</f>
        <v>15</v>
      </c>
      <c r="E60" s="135" t="s">
        <v>132</v>
      </c>
      <c r="F60" s="235"/>
      <c r="G60" s="53">
        <v>15</v>
      </c>
      <c r="H60" s="33" t="s">
        <v>45</v>
      </c>
      <c r="I60" s="40"/>
      <c r="J60" s="282">
        <f>D60-G60</f>
        <v>0</v>
      </c>
      <c r="K60" s="11"/>
      <c r="L60" s="16">
        <v>56</v>
      </c>
      <c r="M60" s="15" t="s">
        <v>4</v>
      </c>
      <c r="N60" s="203">
        <f t="shared" si="7"/>
        <v>0</v>
      </c>
      <c r="O60" s="183" t="s">
        <v>113</v>
      </c>
      <c r="P60" s="23" t="s">
        <v>4</v>
      </c>
      <c r="Q60" s="160">
        <v>55</v>
      </c>
      <c r="R60" s="209" t="s">
        <v>113</v>
      </c>
      <c r="S60" s="279">
        <f t="shared" si="3"/>
        <v>15</v>
      </c>
      <c r="T60" s="192" t="s">
        <v>113</v>
      </c>
      <c r="U60" s="15" t="s">
        <v>4</v>
      </c>
      <c r="V60" s="26">
        <f t="shared" si="0"/>
        <v>164</v>
      </c>
      <c r="W60" s="209" t="s">
        <v>113</v>
      </c>
      <c r="X60" s="301">
        <f t="shared" si="1"/>
        <v>15</v>
      </c>
      <c r="Y60" s="40" t="s">
        <v>113</v>
      </c>
      <c r="Z60" s="23" t="s">
        <v>4</v>
      </c>
      <c r="AA60" s="38">
        <v>55</v>
      </c>
      <c r="AB60" s="116"/>
      <c r="AC60" s="15" t="s">
        <v>4</v>
      </c>
      <c r="AD60" s="40"/>
      <c r="AE60" s="16">
        <v>56</v>
      </c>
      <c r="AF60" s="11"/>
      <c r="AG60" s="207"/>
    </row>
    <row r="61" spans="2:33" s="5" customFormat="1" ht="15">
      <c r="B61" s="153"/>
      <c r="C61" s="15" t="s">
        <v>3</v>
      </c>
      <c r="D61" s="244">
        <f>G20</f>
        <v>54</v>
      </c>
      <c r="E61" s="233" t="s">
        <v>132</v>
      </c>
      <c r="F61" s="234"/>
      <c r="G61" s="53">
        <v>54</v>
      </c>
      <c r="H61" s="95" t="s">
        <v>45</v>
      </c>
      <c r="I61" s="241"/>
      <c r="J61" s="282">
        <f>D61-G61</f>
        <v>0</v>
      </c>
      <c r="K61" s="11"/>
      <c r="L61" s="35">
        <v>57</v>
      </c>
      <c r="M61" s="17" t="s">
        <v>5</v>
      </c>
      <c r="N61" s="204">
        <f t="shared" si="7"/>
        <v>0</v>
      </c>
      <c r="O61" s="183" t="s">
        <v>113</v>
      </c>
      <c r="P61" s="24" t="s">
        <v>5</v>
      </c>
      <c r="Q61" s="159">
        <v>56</v>
      </c>
      <c r="R61" s="209" t="s">
        <v>113</v>
      </c>
      <c r="S61" s="280">
        <f t="shared" si="3"/>
        <v>15</v>
      </c>
      <c r="T61" s="192" t="s">
        <v>113</v>
      </c>
      <c r="U61" s="17" t="s">
        <v>5</v>
      </c>
      <c r="V61" s="28">
        <f t="shared" si="0"/>
        <v>166</v>
      </c>
      <c r="W61" s="209" t="s">
        <v>113</v>
      </c>
      <c r="X61" s="302">
        <f t="shared" si="1"/>
        <v>15</v>
      </c>
      <c r="Y61" s="40" t="s">
        <v>113</v>
      </c>
      <c r="Z61" s="24" t="s">
        <v>5</v>
      </c>
      <c r="AA61" s="37">
        <v>56</v>
      </c>
      <c r="AB61" s="116"/>
      <c r="AC61" s="17" t="s">
        <v>5</v>
      </c>
      <c r="AD61" s="37"/>
      <c r="AE61" s="35">
        <v>57</v>
      </c>
      <c r="AF61" s="11"/>
      <c r="AG61" s="222"/>
    </row>
    <row r="62" spans="2:33" s="5" customFormat="1" ht="15.75" thickBot="1">
      <c r="B62" s="153"/>
      <c r="C62" s="89" t="s">
        <v>7</v>
      </c>
      <c r="D62" s="245">
        <f>D60</f>
        <v>15</v>
      </c>
      <c r="E62" s="242" t="s">
        <v>132</v>
      </c>
      <c r="F62" s="243"/>
      <c r="G62" s="59">
        <v>15</v>
      </c>
      <c r="H62" s="119" t="s">
        <v>14</v>
      </c>
      <c r="I62" s="91"/>
      <c r="J62" s="282">
        <f>D62-G62</f>
        <v>0</v>
      </c>
      <c r="K62" s="11"/>
      <c r="L62" s="16">
        <v>58</v>
      </c>
      <c r="M62" s="15" t="s">
        <v>4</v>
      </c>
      <c r="N62" s="203">
        <f t="shared" si="7"/>
        <v>0</v>
      </c>
      <c r="O62" s="183" t="s">
        <v>113</v>
      </c>
      <c r="P62" s="23" t="s">
        <v>4</v>
      </c>
      <c r="Q62" s="160">
        <v>57</v>
      </c>
      <c r="R62" s="209" t="s">
        <v>113</v>
      </c>
      <c r="S62" s="279">
        <f t="shared" si="3"/>
        <v>15</v>
      </c>
      <c r="T62" s="192" t="s">
        <v>113</v>
      </c>
      <c r="U62" s="15" t="s">
        <v>4</v>
      </c>
      <c r="V62" s="26">
        <f t="shared" si="0"/>
        <v>168</v>
      </c>
      <c r="W62" s="209" t="s">
        <v>113</v>
      </c>
      <c r="X62" s="301">
        <f t="shared" si="1"/>
        <v>15</v>
      </c>
      <c r="Y62" s="40" t="s">
        <v>113</v>
      </c>
      <c r="Z62" s="23" t="s">
        <v>4</v>
      </c>
      <c r="AA62" s="38">
        <v>57</v>
      </c>
      <c r="AB62" s="116"/>
      <c r="AC62" s="15" t="s">
        <v>4</v>
      </c>
      <c r="AD62" s="40"/>
      <c r="AE62" s="16">
        <v>58</v>
      </c>
      <c r="AF62" s="11"/>
      <c r="AG62" s="207"/>
    </row>
    <row r="63" spans="2:33" s="5" customFormat="1" ht="15">
      <c r="B63" s="153"/>
      <c r="C63" s="179" t="s">
        <v>46</v>
      </c>
      <c r="D63" s="148"/>
      <c r="E63" s="148"/>
      <c r="F63" s="148"/>
      <c r="G63" s="148"/>
      <c r="H63" s="148"/>
      <c r="I63" s="177"/>
      <c r="J63" s="154"/>
      <c r="K63" s="11"/>
      <c r="L63" s="35">
        <v>59</v>
      </c>
      <c r="M63" s="17" t="s">
        <v>5</v>
      </c>
      <c r="N63" s="204">
        <f t="shared" si="7"/>
        <v>0</v>
      </c>
      <c r="O63" s="183" t="s">
        <v>113</v>
      </c>
      <c r="P63" s="24" t="s">
        <v>5</v>
      </c>
      <c r="Q63" s="159">
        <v>58</v>
      </c>
      <c r="R63" s="209" t="s">
        <v>113</v>
      </c>
      <c r="S63" s="280">
        <f t="shared" si="3"/>
        <v>15</v>
      </c>
      <c r="T63" s="192" t="s">
        <v>113</v>
      </c>
      <c r="U63" s="17" t="s">
        <v>5</v>
      </c>
      <c r="V63" s="28">
        <f t="shared" si="0"/>
        <v>170</v>
      </c>
      <c r="W63" s="209" t="s">
        <v>113</v>
      </c>
      <c r="X63" s="302">
        <f t="shared" si="1"/>
        <v>15</v>
      </c>
      <c r="Y63" s="40" t="s">
        <v>113</v>
      </c>
      <c r="Z63" s="24" t="s">
        <v>5</v>
      </c>
      <c r="AA63" s="37">
        <v>58</v>
      </c>
      <c r="AB63" s="116"/>
      <c r="AC63" s="17" t="s">
        <v>5</v>
      </c>
      <c r="AD63" s="37"/>
      <c r="AE63" s="35">
        <v>59</v>
      </c>
      <c r="AF63" s="11"/>
      <c r="AG63" s="222"/>
    </row>
    <row r="64" spans="2:33" s="5" customFormat="1" ht="13.5" customHeight="1">
      <c r="B64" s="153"/>
      <c r="C64" s="179" t="s">
        <v>47</v>
      </c>
      <c r="D64" s="148"/>
      <c r="E64" s="148"/>
      <c r="F64" s="148"/>
      <c r="G64" s="148"/>
      <c r="H64" s="148"/>
      <c r="I64" s="177"/>
      <c r="J64" s="154"/>
      <c r="K64" s="11"/>
      <c r="L64" s="16">
        <v>60</v>
      </c>
      <c r="M64" s="15" t="s">
        <v>4</v>
      </c>
      <c r="N64" s="203">
        <f t="shared" si="7"/>
        <v>0</v>
      </c>
      <c r="O64" s="183" t="s">
        <v>113</v>
      </c>
      <c r="P64" s="23" t="s">
        <v>4</v>
      </c>
      <c r="Q64" s="160">
        <v>59</v>
      </c>
      <c r="R64" s="209" t="s">
        <v>113</v>
      </c>
      <c r="S64" s="279">
        <f t="shared" si="3"/>
        <v>15</v>
      </c>
      <c r="T64" s="192" t="s">
        <v>113</v>
      </c>
      <c r="U64" s="15" t="s">
        <v>4</v>
      </c>
      <c r="V64" s="26">
        <f t="shared" si="0"/>
        <v>172</v>
      </c>
      <c r="W64" s="209" t="s">
        <v>113</v>
      </c>
      <c r="X64" s="301">
        <f t="shared" si="1"/>
        <v>15</v>
      </c>
      <c r="Y64" s="40" t="s">
        <v>113</v>
      </c>
      <c r="Z64" s="23" t="s">
        <v>4</v>
      </c>
      <c r="AA64" s="38">
        <v>59</v>
      </c>
      <c r="AB64" s="116"/>
      <c r="AC64" s="15" t="s">
        <v>4</v>
      </c>
      <c r="AD64" s="40"/>
      <c r="AE64" s="16">
        <v>60</v>
      </c>
      <c r="AF64" s="11"/>
      <c r="AG64" s="207"/>
    </row>
    <row r="65" spans="2:33" s="5" customFormat="1" ht="13.5">
      <c r="B65" s="153"/>
      <c r="C65" s="179" t="s">
        <v>48</v>
      </c>
      <c r="D65" s="148"/>
      <c r="E65" s="148"/>
      <c r="F65" s="148"/>
      <c r="G65" s="148"/>
      <c r="H65" s="148"/>
      <c r="I65" s="177"/>
      <c r="J65" s="154"/>
      <c r="K65" s="11"/>
      <c r="L65" s="35">
        <v>61</v>
      </c>
      <c r="M65" s="17" t="s">
        <v>5</v>
      </c>
      <c r="N65" s="204">
        <f t="shared" si="7"/>
        <v>0</v>
      </c>
      <c r="O65" s="183" t="s">
        <v>113</v>
      </c>
      <c r="P65" s="24" t="s">
        <v>5</v>
      </c>
      <c r="Q65" s="159">
        <v>60</v>
      </c>
      <c r="R65" s="209" t="s">
        <v>113</v>
      </c>
      <c r="S65" s="280">
        <f t="shared" si="3"/>
        <v>15</v>
      </c>
      <c r="T65" s="192" t="s">
        <v>113</v>
      </c>
      <c r="U65" s="17" t="s">
        <v>5</v>
      </c>
      <c r="V65" s="28">
        <f t="shared" si="0"/>
        <v>174</v>
      </c>
      <c r="W65" s="209" t="s">
        <v>113</v>
      </c>
      <c r="X65" s="302">
        <f t="shared" si="1"/>
        <v>15</v>
      </c>
      <c r="Y65" s="40" t="s">
        <v>113</v>
      </c>
      <c r="Z65" s="24" t="s">
        <v>5</v>
      </c>
      <c r="AA65" s="37">
        <v>60</v>
      </c>
      <c r="AB65" s="116"/>
      <c r="AC65" s="17" t="s">
        <v>5</v>
      </c>
      <c r="AD65" s="37"/>
      <c r="AE65" s="35">
        <v>61</v>
      </c>
      <c r="AF65" s="11"/>
      <c r="AG65" s="222"/>
    </row>
    <row r="66" spans="2:33" s="5" customFormat="1" ht="13.5">
      <c r="B66" s="153"/>
      <c r="C66" s="179" t="s">
        <v>49</v>
      </c>
      <c r="D66" s="148"/>
      <c r="E66" s="148"/>
      <c r="F66" s="148"/>
      <c r="G66" s="148"/>
      <c r="H66" s="148"/>
      <c r="I66" s="177"/>
      <c r="J66" s="154"/>
      <c r="K66" s="11"/>
      <c r="L66" s="16">
        <v>62</v>
      </c>
      <c r="M66" s="15" t="s">
        <v>4</v>
      </c>
      <c r="N66" s="203">
        <f t="shared" si="7"/>
        <v>0</v>
      </c>
      <c r="O66" s="183" t="s">
        <v>113</v>
      </c>
      <c r="P66" s="23" t="s">
        <v>4</v>
      </c>
      <c r="Q66" s="160">
        <v>61</v>
      </c>
      <c r="R66" s="209" t="s">
        <v>113</v>
      </c>
      <c r="S66" s="279">
        <f t="shared" si="3"/>
        <v>15</v>
      </c>
      <c r="T66" s="192" t="s">
        <v>113</v>
      </c>
      <c r="U66" s="15" t="s">
        <v>4</v>
      </c>
      <c r="V66" s="26">
        <f t="shared" si="0"/>
        <v>176</v>
      </c>
      <c r="W66" s="209" t="s">
        <v>113</v>
      </c>
      <c r="X66" s="301">
        <f t="shared" si="1"/>
        <v>15</v>
      </c>
      <c r="Y66" s="40" t="s">
        <v>113</v>
      </c>
      <c r="Z66" s="23" t="s">
        <v>4</v>
      </c>
      <c r="AA66" s="38">
        <v>61</v>
      </c>
      <c r="AB66" s="116"/>
      <c r="AC66" s="15" t="s">
        <v>4</v>
      </c>
      <c r="AD66" s="40"/>
      <c r="AE66" s="16">
        <v>62</v>
      </c>
      <c r="AF66" s="11"/>
      <c r="AG66" s="207"/>
    </row>
    <row r="67" spans="2:33" s="5" customFormat="1" ht="13.5">
      <c r="B67" s="153"/>
      <c r="C67" s="179" t="s">
        <v>50</v>
      </c>
      <c r="D67" s="148"/>
      <c r="E67" s="148"/>
      <c r="F67" s="148"/>
      <c r="G67" s="148"/>
      <c r="H67" s="148"/>
      <c r="I67" s="177"/>
      <c r="J67" s="154"/>
      <c r="K67" s="11"/>
      <c r="L67" s="35">
        <v>63</v>
      </c>
      <c r="M67" s="17" t="s">
        <v>5</v>
      </c>
      <c r="N67" s="204">
        <f t="shared" si="7"/>
        <v>0</v>
      </c>
      <c r="O67" s="183" t="s">
        <v>113</v>
      </c>
      <c r="P67" s="24" t="s">
        <v>5</v>
      </c>
      <c r="Q67" s="159">
        <v>62</v>
      </c>
      <c r="R67" s="209" t="s">
        <v>113</v>
      </c>
      <c r="S67" s="280">
        <f t="shared" si="3"/>
        <v>15</v>
      </c>
      <c r="T67" s="192" t="s">
        <v>113</v>
      </c>
      <c r="U67" s="17" t="s">
        <v>5</v>
      </c>
      <c r="V67" s="28">
        <f t="shared" si="0"/>
        <v>178</v>
      </c>
      <c r="W67" s="209" t="s">
        <v>113</v>
      </c>
      <c r="X67" s="302">
        <f t="shared" si="1"/>
        <v>15</v>
      </c>
      <c r="Y67" s="40" t="s">
        <v>113</v>
      </c>
      <c r="Z67" s="24" t="s">
        <v>5</v>
      </c>
      <c r="AA67" s="37">
        <v>62</v>
      </c>
      <c r="AB67" s="116"/>
      <c r="AC67" s="17" t="s">
        <v>5</v>
      </c>
      <c r="AD67" s="37"/>
      <c r="AE67" s="35">
        <v>63</v>
      </c>
      <c r="AF67" s="11"/>
      <c r="AG67" s="222"/>
    </row>
    <row r="68" spans="2:33" s="5" customFormat="1" ht="13.5">
      <c r="B68" s="153"/>
      <c r="C68" s="179" t="s">
        <v>51</v>
      </c>
      <c r="D68" s="148"/>
      <c r="E68" s="148"/>
      <c r="F68" s="148"/>
      <c r="G68" s="148"/>
      <c r="H68" s="148"/>
      <c r="I68" s="177"/>
      <c r="J68" s="154"/>
      <c r="K68" s="11"/>
      <c r="L68" s="16">
        <v>64</v>
      </c>
      <c r="M68" s="15" t="s">
        <v>4</v>
      </c>
      <c r="N68" s="203">
        <f t="shared" si="7"/>
        <v>0</v>
      </c>
      <c r="O68" s="183" t="s">
        <v>113</v>
      </c>
      <c r="P68" s="23" t="s">
        <v>4</v>
      </c>
      <c r="Q68" s="160">
        <v>63</v>
      </c>
      <c r="R68" s="209" t="s">
        <v>113</v>
      </c>
      <c r="S68" s="279">
        <f t="shared" si="3"/>
        <v>15</v>
      </c>
      <c r="T68" s="192" t="s">
        <v>113</v>
      </c>
      <c r="U68" s="15" t="s">
        <v>4</v>
      </c>
      <c r="V68" s="26">
        <f t="shared" si="0"/>
        <v>180</v>
      </c>
      <c r="W68" s="209" t="s">
        <v>113</v>
      </c>
      <c r="X68" s="301">
        <f t="shared" si="1"/>
        <v>15</v>
      </c>
      <c r="Y68" s="40" t="s">
        <v>113</v>
      </c>
      <c r="Z68" s="23" t="s">
        <v>4</v>
      </c>
      <c r="AA68" s="38">
        <v>63</v>
      </c>
      <c r="AB68" s="116"/>
      <c r="AC68" s="15" t="s">
        <v>4</v>
      </c>
      <c r="AD68" s="40"/>
      <c r="AE68" s="16">
        <v>64</v>
      </c>
      <c r="AF68" s="11"/>
      <c r="AG68" s="207"/>
    </row>
    <row r="69" spans="2:33" s="5" customFormat="1" ht="13.5">
      <c r="B69" s="153"/>
      <c r="C69" s="179" t="s">
        <v>117</v>
      </c>
      <c r="D69" s="148"/>
      <c r="E69" s="148"/>
      <c r="F69" s="148"/>
      <c r="G69" s="148"/>
      <c r="H69" s="148"/>
      <c r="I69" s="177"/>
      <c r="J69" s="154"/>
      <c r="K69" s="11"/>
      <c r="L69" s="35">
        <v>65</v>
      </c>
      <c r="M69" s="17" t="s">
        <v>5</v>
      </c>
      <c r="N69" s="204">
        <f t="shared" si="7"/>
        <v>0</v>
      </c>
      <c r="O69" s="183" t="s">
        <v>113</v>
      </c>
      <c r="P69" s="24" t="s">
        <v>5</v>
      </c>
      <c r="Q69" s="159">
        <v>64</v>
      </c>
      <c r="R69" s="209" t="s">
        <v>113</v>
      </c>
      <c r="S69" s="280">
        <f t="shared" si="3"/>
        <v>15</v>
      </c>
      <c r="T69" s="192" t="s">
        <v>113</v>
      </c>
      <c r="U69" s="17" t="s">
        <v>5</v>
      </c>
      <c r="V69" s="28">
        <f t="shared" si="0"/>
        <v>182</v>
      </c>
      <c r="W69" s="209" t="s">
        <v>113</v>
      </c>
      <c r="X69" s="302">
        <f t="shared" si="1"/>
        <v>15</v>
      </c>
      <c r="Y69" s="40" t="s">
        <v>113</v>
      </c>
      <c r="Z69" s="24" t="s">
        <v>5</v>
      </c>
      <c r="AA69" s="37">
        <v>64</v>
      </c>
      <c r="AB69" s="116"/>
      <c r="AC69" s="17" t="s">
        <v>5</v>
      </c>
      <c r="AD69" s="37"/>
      <c r="AE69" s="35">
        <v>65</v>
      </c>
      <c r="AF69" s="11"/>
      <c r="AG69" s="222"/>
    </row>
    <row r="70" spans="2:33" s="5" customFormat="1" ht="13.5">
      <c r="B70" s="153"/>
      <c r="C70" s="169" t="s">
        <v>114</v>
      </c>
      <c r="D70" s="151"/>
      <c r="E70" s="150"/>
      <c r="F70" s="150"/>
      <c r="G70" s="148"/>
      <c r="H70" s="148"/>
      <c r="I70" s="177"/>
      <c r="J70" s="154"/>
      <c r="K70" s="11"/>
      <c r="L70" s="16">
        <v>66</v>
      </c>
      <c r="M70" s="15" t="s">
        <v>4</v>
      </c>
      <c r="N70" s="203">
        <f t="shared" si="7"/>
        <v>0</v>
      </c>
      <c r="O70" s="183" t="s">
        <v>113</v>
      </c>
      <c r="P70" s="23" t="s">
        <v>4</v>
      </c>
      <c r="Q70" s="160">
        <v>65</v>
      </c>
      <c r="R70" s="209" t="s">
        <v>113</v>
      </c>
      <c r="S70" s="279">
        <f t="shared" si="3"/>
        <v>15</v>
      </c>
      <c r="T70" s="192" t="s">
        <v>113</v>
      </c>
      <c r="U70" s="15" t="s">
        <v>4</v>
      </c>
      <c r="V70" s="26">
        <f t="shared" si="0"/>
        <v>184</v>
      </c>
      <c r="W70" s="209" t="s">
        <v>113</v>
      </c>
      <c r="X70" s="301">
        <f t="shared" si="1"/>
        <v>15</v>
      </c>
      <c r="Y70" s="40" t="s">
        <v>113</v>
      </c>
      <c r="Z70" s="23" t="s">
        <v>4</v>
      </c>
      <c r="AA70" s="38">
        <v>65</v>
      </c>
      <c r="AB70" s="116"/>
      <c r="AC70" s="15" t="s">
        <v>4</v>
      </c>
      <c r="AD70" s="40"/>
      <c r="AE70" s="16">
        <v>66</v>
      </c>
      <c r="AF70" s="11"/>
      <c r="AG70" s="207"/>
    </row>
    <row r="71" spans="2:33" s="5" customFormat="1" ht="13.5">
      <c r="B71" s="153"/>
      <c r="C71" s="169" t="s">
        <v>115</v>
      </c>
      <c r="D71" s="151"/>
      <c r="E71" s="150"/>
      <c r="F71" s="150"/>
      <c r="G71" s="148"/>
      <c r="H71" s="148"/>
      <c r="I71" s="177"/>
      <c r="J71" s="154"/>
      <c r="K71" s="11"/>
      <c r="L71" s="35">
        <v>67</v>
      </c>
      <c r="M71" s="17" t="s">
        <v>5</v>
      </c>
      <c r="N71" s="204">
        <f t="shared" si="7"/>
        <v>0</v>
      </c>
      <c r="O71" s="183" t="s">
        <v>113</v>
      </c>
      <c r="P71" s="24" t="s">
        <v>5</v>
      </c>
      <c r="Q71" s="159">
        <v>66</v>
      </c>
      <c r="R71" s="209" t="s">
        <v>113</v>
      </c>
      <c r="S71" s="280">
        <f t="shared" si="3"/>
        <v>15</v>
      </c>
      <c r="T71" s="192" t="s">
        <v>113</v>
      </c>
      <c r="U71" s="17" t="s">
        <v>5</v>
      </c>
      <c r="V71" s="28">
        <f t="shared" si="0"/>
        <v>186</v>
      </c>
      <c r="W71" s="209" t="s">
        <v>113</v>
      </c>
      <c r="X71" s="302">
        <f t="shared" si="1"/>
        <v>15</v>
      </c>
      <c r="Y71" s="40" t="s">
        <v>113</v>
      </c>
      <c r="Z71" s="24" t="s">
        <v>5</v>
      </c>
      <c r="AA71" s="37">
        <v>66</v>
      </c>
      <c r="AB71" s="116"/>
      <c r="AC71" s="17" t="s">
        <v>5</v>
      </c>
      <c r="AD71" s="37"/>
      <c r="AE71" s="35">
        <v>67</v>
      </c>
      <c r="AF71" s="11"/>
      <c r="AG71" s="222"/>
    </row>
    <row r="72" spans="1:31" ht="13.5">
      <c r="A72" s="5"/>
      <c r="B72" s="153"/>
      <c r="C72" s="169" t="s">
        <v>116</v>
      </c>
      <c r="D72" s="170"/>
      <c r="E72" s="171"/>
      <c r="F72" s="171"/>
      <c r="G72" s="172"/>
      <c r="H72" s="172"/>
      <c r="I72" s="198"/>
      <c r="J72" s="154"/>
      <c r="L72" s="16">
        <v>68</v>
      </c>
      <c r="M72" s="15" t="s">
        <v>4</v>
      </c>
      <c r="N72" s="203">
        <f t="shared" si="7"/>
        <v>0</v>
      </c>
      <c r="O72" s="183" t="s">
        <v>113</v>
      </c>
      <c r="P72" s="23" t="s">
        <v>4</v>
      </c>
      <c r="Q72" s="160">
        <v>67</v>
      </c>
      <c r="R72" s="209" t="s">
        <v>113</v>
      </c>
      <c r="S72" s="279">
        <f t="shared" si="3"/>
        <v>15</v>
      </c>
      <c r="T72" s="192" t="s">
        <v>113</v>
      </c>
      <c r="U72" s="15" t="s">
        <v>4</v>
      </c>
      <c r="V72" s="26">
        <f aca="true" t="shared" si="8" ref="V72:V125">V71+2</f>
        <v>188</v>
      </c>
      <c r="W72" s="209" t="s">
        <v>113</v>
      </c>
      <c r="X72" s="301">
        <f aca="true" t="shared" si="9" ref="X72:X135">X71</f>
        <v>15</v>
      </c>
      <c r="Y72" s="40" t="s">
        <v>113</v>
      </c>
      <c r="Z72" s="23" t="s">
        <v>4</v>
      </c>
      <c r="AA72" s="38">
        <v>67</v>
      </c>
      <c r="AB72" s="116"/>
      <c r="AC72" s="15" t="s">
        <v>4</v>
      </c>
      <c r="AD72" s="40"/>
      <c r="AE72" s="16">
        <v>68</v>
      </c>
    </row>
    <row r="73" spans="1:33" ht="13.5">
      <c r="A73" s="5"/>
      <c r="B73" s="153"/>
      <c r="C73" s="169"/>
      <c r="D73" s="151"/>
      <c r="E73" s="150"/>
      <c r="F73" s="150"/>
      <c r="G73" s="148"/>
      <c r="H73" s="148"/>
      <c r="I73" s="177"/>
      <c r="J73" s="154"/>
      <c r="L73" s="35">
        <v>69</v>
      </c>
      <c r="M73" s="17" t="s">
        <v>5</v>
      </c>
      <c r="N73" s="204">
        <f t="shared" si="7"/>
        <v>0</v>
      </c>
      <c r="O73" s="183" t="s">
        <v>113</v>
      </c>
      <c r="P73" s="24" t="s">
        <v>5</v>
      </c>
      <c r="Q73" s="159">
        <v>68</v>
      </c>
      <c r="R73" s="209" t="s">
        <v>113</v>
      </c>
      <c r="S73" s="280">
        <f t="shared" si="3"/>
        <v>15</v>
      </c>
      <c r="T73" s="192" t="s">
        <v>113</v>
      </c>
      <c r="U73" s="17" t="s">
        <v>5</v>
      </c>
      <c r="V73" s="28">
        <f t="shared" si="8"/>
        <v>190</v>
      </c>
      <c r="W73" s="209" t="s">
        <v>113</v>
      </c>
      <c r="X73" s="302">
        <f t="shared" si="9"/>
        <v>15</v>
      </c>
      <c r="Y73" s="40" t="s">
        <v>113</v>
      </c>
      <c r="Z73" s="24" t="s">
        <v>5</v>
      </c>
      <c r="AA73" s="37">
        <v>68</v>
      </c>
      <c r="AB73" s="116"/>
      <c r="AC73" s="17" t="s">
        <v>5</v>
      </c>
      <c r="AD73" s="37"/>
      <c r="AE73" s="35">
        <v>69</v>
      </c>
      <c r="AG73" s="222"/>
    </row>
    <row r="74" spans="1:31" ht="13.5">
      <c r="A74" s="5"/>
      <c r="B74" s="153"/>
      <c r="C74" s="428" t="s">
        <v>58</v>
      </c>
      <c r="D74" s="429">
        <f>AN36</f>
        <v>10</v>
      </c>
      <c r="E74" s="429"/>
      <c r="F74" s="150" t="s">
        <v>59</v>
      </c>
      <c r="G74" s="150"/>
      <c r="H74" s="148"/>
      <c r="I74" s="177"/>
      <c r="J74" s="154"/>
      <c r="L74" s="16">
        <v>70</v>
      </c>
      <c r="M74" s="15" t="s">
        <v>4</v>
      </c>
      <c r="N74" s="203">
        <f t="shared" si="7"/>
        <v>0</v>
      </c>
      <c r="O74" s="183" t="s">
        <v>113</v>
      </c>
      <c r="P74" s="23" t="s">
        <v>4</v>
      </c>
      <c r="Q74" s="160">
        <v>69</v>
      </c>
      <c r="R74" s="209" t="s">
        <v>113</v>
      </c>
      <c r="S74" s="279">
        <f t="shared" si="3"/>
        <v>15</v>
      </c>
      <c r="T74" s="192" t="s">
        <v>113</v>
      </c>
      <c r="U74" s="15" t="s">
        <v>4</v>
      </c>
      <c r="V74" s="26">
        <f t="shared" si="8"/>
        <v>192</v>
      </c>
      <c r="W74" s="209" t="s">
        <v>113</v>
      </c>
      <c r="X74" s="301">
        <f t="shared" si="9"/>
        <v>15</v>
      </c>
      <c r="Y74" s="40" t="s">
        <v>113</v>
      </c>
      <c r="Z74" s="23" t="s">
        <v>4</v>
      </c>
      <c r="AA74" s="38">
        <v>69</v>
      </c>
      <c r="AB74" s="116"/>
      <c r="AC74" s="15" t="s">
        <v>4</v>
      </c>
      <c r="AD74" s="40"/>
      <c r="AE74" s="16">
        <v>70</v>
      </c>
    </row>
    <row r="75" spans="1:33" ht="14.25" thickBot="1">
      <c r="A75" s="5"/>
      <c r="B75" s="153"/>
      <c r="C75" s="173" t="s">
        <v>86</v>
      </c>
      <c r="D75" s="174"/>
      <c r="E75" s="175"/>
      <c r="F75" s="175"/>
      <c r="G75" s="176"/>
      <c r="H75" s="176"/>
      <c r="I75" s="178"/>
      <c r="J75" s="154"/>
      <c r="L75" s="35">
        <v>71</v>
      </c>
      <c r="M75" s="17" t="s">
        <v>5</v>
      </c>
      <c r="N75" s="204">
        <f t="shared" si="7"/>
        <v>0</v>
      </c>
      <c r="O75" s="183" t="s">
        <v>113</v>
      </c>
      <c r="P75" s="24" t="s">
        <v>5</v>
      </c>
      <c r="Q75" s="159">
        <v>70</v>
      </c>
      <c r="R75" s="209" t="s">
        <v>113</v>
      </c>
      <c r="S75" s="280">
        <f t="shared" si="3"/>
        <v>15</v>
      </c>
      <c r="T75" s="192" t="s">
        <v>113</v>
      </c>
      <c r="U75" s="17" t="s">
        <v>5</v>
      </c>
      <c r="V75" s="28">
        <f t="shared" si="8"/>
        <v>194</v>
      </c>
      <c r="W75" s="209" t="s">
        <v>113</v>
      </c>
      <c r="X75" s="302">
        <f t="shared" si="9"/>
        <v>15</v>
      </c>
      <c r="Y75" s="40" t="s">
        <v>113</v>
      </c>
      <c r="Z75" s="24" t="s">
        <v>5</v>
      </c>
      <c r="AA75" s="37">
        <v>70</v>
      </c>
      <c r="AB75" s="116"/>
      <c r="AC75" s="17" t="s">
        <v>5</v>
      </c>
      <c r="AD75" s="37"/>
      <c r="AE75" s="35">
        <v>71</v>
      </c>
      <c r="AG75" s="222"/>
    </row>
    <row r="76" spans="1:31" ht="13.5">
      <c r="A76" s="5"/>
      <c r="B76" s="153"/>
      <c r="C76" s="153"/>
      <c r="D76" s="157"/>
      <c r="E76" s="155"/>
      <c r="F76" s="155"/>
      <c r="G76" s="154"/>
      <c r="H76" s="154"/>
      <c r="I76" s="154"/>
      <c r="J76" s="154"/>
      <c r="L76" s="16">
        <v>72</v>
      </c>
      <c r="M76" s="15" t="s">
        <v>4</v>
      </c>
      <c r="N76" s="203">
        <f t="shared" si="7"/>
        <v>0</v>
      </c>
      <c r="O76" s="183" t="s">
        <v>113</v>
      </c>
      <c r="P76" s="23" t="s">
        <v>4</v>
      </c>
      <c r="Q76" s="160">
        <v>71</v>
      </c>
      <c r="R76" s="209" t="s">
        <v>113</v>
      </c>
      <c r="S76" s="279">
        <f aca="true" t="shared" si="10" ref="S76:S139">S75</f>
        <v>15</v>
      </c>
      <c r="T76" s="192" t="s">
        <v>113</v>
      </c>
      <c r="U76" s="15" t="s">
        <v>4</v>
      </c>
      <c r="V76" s="26">
        <f t="shared" si="8"/>
        <v>196</v>
      </c>
      <c r="W76" s="209" t="s">
        <v>113</v>
      </c>
      <c r="X76" s="301">
        <f t="shared" si="9"/>
        <v>15</v>
      </c>
      <c r="Y76" s="40" t="s">
        <v>113</v>
      </c>
      <c r="Z76" s="23" t="s">
        <v>4</v>
      </c>
      <c r="AA76" s="38">
        <v>71</v>
      </c>
      <c r="AB76" s="116"/>
      <c r="AC76" s="15" t="s">
        <v>4</v>
      </c>
      <c r="AD76" s="40"/>
      <c r="AE76" s="16">
        <v>72</v>
      </c>
    </row>
    <row r="77" spans="1:33" ht="13.5">
      <c r="A77" s="5"/>
      <c r="L77" s="35">
        <v>73</v>
      </c>
      <c r="M77" s="17" t="s">
        <v>5</v>
      </c>
      <c r="N77" s="204">
        <f t="shared" si="7"/>
        <v>0</v>
      </c>
      <c r="O77" s="183" t="s">
        <v>113</v>
      </c>
      <c r="P77" s="24" t="s">
        <v>5</v>
      </c>
      <c r="Q77" s="159">
        <v>72</v>
      </c>
      <c r="R77" s="209" t="s">
        <v>113</v>
      </c>
      <c r="S77" s="280">
        <f t="shared" si="10"/>
        <v>15</v>
      </c>
      <c r="T77" s="192" t="s">
        <v>113</v>
      </c>
      <c r="U77" s="17" t="s">
        <v>5</v>
      </c>
      <c r="V77" s="28">
        <f t="shared" si="8"/>
        <v>198</v>
      </c>
      <c r="W77" s="209" t="s">
        <v>113</v>
      </c>
      <c r="X77" s="302">
        <f t="shared" si="9"/>
        <v>15</v>
      </c>
      <c r="Y77" s="40" t="s">
        <v>113</v>
      </c>
      <c r="Z77" s="24" t="s">
        <v>5</v>
      </c>
      <c r="AA77" s="37">
        <v>72</v>
      </c>
      <c r="AB77" s="116"/>
      <c r="AC77" s="17" t="s">
        <v>5</v>
      </c>
      <c r="AD77" s="37"/>
      <c r="AE77" s="35">
        <v>73</v>
      </c>
      <c r="AG77" s="222"/>
    </row>
    <row r="78" spans="1:33" s="13" customFormat="1" ht="13.5">
      <c r="A78" s="5"/>
      <c r="K78" s="11"/>
      <c r="L78" s="16">
        <v>74</v>
      </c>
      <c r="M78" s="15" t="s">
        <v>4</v>
      </c>
      <c r="N78" s="203">
        <f t="shared" si="7"/>
        <v>0</v>
      </c>
      <c r="O78" s="183" t="s">
        <v>113</v>
      </c>
      <c r="P78" s="23" t="s">
        <v>4</v>
      </c>
      <c r="Q78" s="160">
        <v>73</v>
      </c>
      <c r="R78" s="209" t="s">
        <v>113</v>
      </c>
      <c r="S78" s="279">
        <f t="shared" si="10"/>
        <v>15</v>
      </c>
      <c r="T78" s="192" t="s">
        <v>113</v>
      </c>
      <c r="U78" s="15" t="s">
        <v>4</v>
      </c>
      <c r="V78" s="26">
        <f t="shared" si="8"/>
        <v>200</v>
      </c>
      <c r="W78" s="209" t="s">
        <v>113</v>
      </c>
      <c r="X78" s="301">
        <f t="shared" si="9"/>
        <v>15</v>
      </c>
      <c r="Y78" s="40" t="s">
        <v>113</v>
      </c>
      <c r="Z78" s="23" t="s">
        <v>4</v>
      </c>
      <c r="AA78" s="38">
        <v>73</v>
      </c>
      <c r="AB78" s="116"/>
      <c r="AC78" s="15" t="s">
        <v>4</v>
      </c>
      <c r="AD78" s="40"/>
      <c r="AE78" s="16">
        <v>74</v>
      </c>
      <c r="AF78" s="11"/>
      <c r="AG78" s="207"/>
    </row>
    <row r="79" spans="1:33" s="13" customFormat="1" ht="13.5">
      <c r="A79" s="5"/>
      <c r="K79" s="11"/>
      <c r="L79" s="35">
        <v>75</v>
      </c>
      <c r="M79" s="17" t="s">
        <v>5</v>
      </c>
      <c r="N79" s="204">
        <f t="shared" si="7"/>
        <v>0</v>
      </c>
      <c r="O79" s="183" t="s">
        <v>113</v>
      </c>
      <c r="P79" s="24" t="s">
        <v>5</v>
      </c>
      <c r="Q79" s="159">
        <v>74</v>
      </c>
      <c r="R79" s="209" t="s">
        <v>113</v>
      </c>
      <c r="S79" s="280">
        <f t="shared" si="10"/>
        <v>15</v>
      </c>
      <c r="T79" s="192" t="s">
        <v>113</v>
      </c>
      <c r="U79" s="17" t="s">
        <v>5</v>
      </c>
      <c r="V79" s="28">
        <f t="shared" si="8"/>
        <v>202</v>
      </c>
      <c r="W79" s="209" t="s">
        <v>113</v>
      </c>
      <c r="X79" s="302">
        <f t="shared" si="9"/>
        <v>15</v>
      </c>
      <c r="Y79" s="40" t="s">
        <v>113</v>
      </c>
      <c r="Z79" s="24" t="s">
        <v>5</v>
      </c>
      <c r="AA79" s="37">
        <v>74</v>
      </c>
      <c r="AB79" s="116"/>
      <c r="AC79" s="17" t="s">
        <v>5</v>
      </c>
      <c r="AD79" s="37"/>
      <c r="AE79" s="35">
        <v>75</v>
      </c>
      <c r="AF79" s="11"/>
      <c r="AG79" s="222"/>
    </row>
    <row r="80" spans="1:33" s="13" customFormat="1" ht="13.5" customHeight="1">
      <c r="A80" s="5"/>
      <c r="K80" s="11"/>
      <c r="L80" s="16">
        <v>76</v>
      </c>
      <c r="M80" s="15" t="s">
        <v>4</v>
      </c>
      <c r="N80" s="203">
        <f t="shared" si="7"/>
        <v>0</v>
      </c>
      <c r="O80" s="183" t="s">
        <v>113</v>
      </c>
      <c r="P80" s="23" t="s">
        <v>4</v>
      </c>
      <c r="Q80" s="160">
        <v>75</v>
      </c>
      <c r="R80" s="209" t="s">
        <v>113</v>
      </c>
      <c r="S80" s="279">
        <f t="shared" si="10"/>
        <v>15</v>
      </c>
      <c r="T80" s="192" t="s">
        <v>113</v>
      </c>
      <c r="U80" s="15" t="s">
        <v>4</v>
      </c>
      <c r="V80" s="26">
        <f t="shared" si="8"/>
        <v>204</v>
      </c>
      <c r="W80" s="209" t="s">
        <v>113</v>
      </c>
      <c r="X80" s="301">
        <f t="shared" si="9"/>
        <v>15</v>
      </c>
      <c r="Y80" s="40" t="s">
        <v>113</v>
      </c>
      <c r="Z80" s="23" t="s">
        <v>4</v>
      </c>
      <c r="AA80" s="38">
        <v>75</v>
      </c>
      <c r="AB80" s="116"/>
      <c r="AC80" s="15" t="s">
        <v>4</v>
      </c>
      <c r="AD80" s="40"/>
      <c r="AE80" s="16">
        <v>76</v>
      </c>
      <c r="AF80" s="11"/>
      <c r="AG80" s="207"/>
    </row>
    <row r="81" spans="1:33" s="13" customFormat="1" ht="13.5" customHeight="1">
      <c r="A81" s="5"/>
      <c r="K81" s="11"/>
      <c r="L81" s="35">
        <v>77</v>
      </c>
      <c r="M81" s="17" t="s">
        <v>5</v>
      </c>
      <c r="N81" s="204">
        <f t="shared" si="7"/>
        <v>0</v>
      </c>
      <c r="O81" s="183" t="s">
        <v>113</v>
      </c>
      <c r="P81" s="24" t="s">
        <v>5</v>
      </c>
      <c r="Q81" s="159">
        <v>76</v>
      </c>
      <c r="R81" s="209" t="s">
        <v>113</v>
      </c>
      <c r="S81" s="280">
        <f t="shared" si="10"/>
        <v>15</v>
      </c>
      <c r="T81" s="192" t="s">
        <v>113</v>
      </c>
      <c r="U81" s="17" t="s">
        <v>5</v>
      </c>
      <c r="V81" s="28">
        <f t="shared" si="8"/>
        <v>206</v>
      </c>
      <c r="W81" s="209" t="s">
        <v>113</v>
      </c>
      <c r="X81" s="302">
        <f t="shared" si="9"/>
        <v>15</v>
      </c>
      <c r="Y81" s="40" t="s">
        <v>113</v>
      </c>
      <c r="Z81" s="24" t="s">
        <v>5</v>
      </c>
      <c r="AA81" s="37">
        <v>76</v>
      </c>
      <c r="AB81" s="116"/>
      <c r="AC81" s="17" t="s">
        <v>5</v>
      </c>
      <c r="AD81" s="37"/>
      <c r="AE81" s="35">
        <v>77</v>
      </c>
      <c r="AF81" s="11"/>
      <c r="AG81" s="222"/>
    </row>
    <row r="82" spans="1:33" s="13" customFormat="1" ht="13.5">
      <c r="A82" s="5"/>
      <c r="K82" s="11"/>
      <c r="L82" s="16">
        <v>78</v>
      </c>
      <c r="M82" s="15" t="s">
        <v>4</v>
      </c>
      <c r="N82" s="203">
        <f t="shared" si="7"/>
        <v>0</v>
      </c>
      <c r="O82" s="183" t="s">
        <v>113</v>
      </c>
      <c r="P82" s="23" t="s">
        <v>4</v>
      </c>
      <c r="Q82" s="160">
        <v>77</v>
      </c>
      <c r="R82" s="209" t="s">
        <v>113</v>
      </c>
      <c r="S82" s="279">
        <f t="shared" si="10"/>
        <v>15</v>
      </c>
      <c r="T82" s="192" t="s">
        <v>113</v>
      </c>
      <c r="U82" s="15" t="s">
        <v>4</v>
      </c>
      <c r="V82" s="26">
        <f t="shared" si="8"/>
        <v>208</v>
      </c>
      <c r="W82" s="209" t="s">
        <v>113</v>
      </c>
      <c r="X82" s="301">
        <f t="shared" si="9"/>
        <v>15</v>
      </c>
      <c r="Y82" s="40" t="s">
        <v>113</v>
      </c>
      <c r="Z82" s="23" t="s">
        <v>4</v>
      </c>
      <c r="AA82" s="38">
        <v>77</v>
      </c>
      <c r="AB82" s="116"/>
      <c r="AC82" s="15" t="s">
        <v>4</v>
      </c>
      <c r="AD82" s="40"/>
      <c r="AE82" s="16">
        <v>78</v>
      </c>
      <c r="AF82" s="11"/>
      <c r="AG82" s="207"/>
    </row>
    <row r="83" spans="1:33" s="13" customFormat="1" ht="13.5">
      <c r="A83" s="5"/>
      <c r="K83" s="11"/>
      <c r="L83" s="35">
        <v>79</v>
      </c>
      <c r="M83" s="17" t="s">
        <v>5</v>
      </c>
      <c r="N83" s="204">
        <f t="shared" si="7"/>
        <v>0</v>
      </c>
      <c r="O83" s="183" t="s">
        <v>113</v>
      </c>
      <c r="P83" s="24" t="s">
        <v>5</v>
      </c>
      <c r="Q83" s="159">
        <v>78</v>
      </c>
      <c r="R83" s="209" t="s">
        <v>113</v>
      </c>
      <c r="S83" s="280">
        <f t="shared" si="10"/>
        <v>15</v>
      </c>
      <c r="T83" s="192" t="s">
        <v>113</v>
      </c>
      <c r="U83" s="17" t="s">
        <v>5</v>
      </c>
      <c r="V83" s="28">
        <f t="shared" si="8"/>
        <v>210</v>
      </c>
      <c r="W83" s="209" t="s">
        <v>113</v>
      </c>
      <c r="X83" s="302">
        <f t="shared" si="9"/>
        <v>15</v>
      </c>
      <c r="Y83" s="40" t="s">
        <v>113</v>
      </c>
      <c r="Z83" s="24" t="s">
        <v>5</v>
      </c>
      <c r="AA83" s="37">
        <v>78</v>
      </c>
      <c r="AB83" s="116"/>
      <c r="AC83" s="17" t="s">
        <v>5</v>
      </c>
      <c r="AD83" s="37"/>
      <c r="AE83" s="35">
        <v>79</v>
      </c>
      <c r="AF83" s="11"/>
      <c r="AG83" s="222"/>
    </row>
    <row r="84" spans="1:33" s="13" customFormat="1" ht="13.5">
      <c r="A84" s="5"/>
      <c r="K84" s="11"/>
      <c r="L84" s="16">
        <v>80</v>
      </c>
      <c r="M84" s="15" t="s">
        <v>4</v>
      </c>
      <c r="N84" s="203">
        <f t="shared" si="7"/>
        <v>0</v>
      </c>
      <c r="O84" s="183" t="s">
        <v>113</v>
      </c>
      <c r="P84" s="23" t="s">
        <v>4</v>
      </c>
      <c r="Q84" s="160">
        <v>79</v>
      </c>
      <c r="R84" s="209" t="s">
        <v>113</v>
      </c>
      <c r="S84" s="279">
        <f t="shared" si="10"/>
        <v>15</v>
      </c>
      <c r="T84" s="192" t="s">
        <v>113</v>
      </c>
      <c r="U84" s="15" t="s">
        <v>4</v>
      </c>
      <c r="V84" s="26">
        <f t="shared" si="8"/>
        <v>212</v>
      </c>
      <c r="W84" s="209" t="s">
        <v>113</v>
      </c>
      <c r="X84" s="301">
        <f t="shared" si="9"/>
        <v>15</v>
      </c>
      <c r="Y84" s="40" t="s">
        <v>113</v>
      </c>
      <c r="Z84" s="23" t="s">
        <v>4</v>
      </c>
      <c r="AA84" s="38">
        <v>79</v>
      </c>
      <c r="AB84" s="116"/>
      <c r="AC84" s="15" t="s">
        <v>4</v>
      </c>
      <c r="AD84" s="40"/>
      <c r="AE84" s="16">
        <v>80</v>
      </c>
      <c r="AF84" s="11"/>
      <c r="AG84" s="207"/>
    </row>
    <row r="85" spans="1:33" s="13" customFormat="1" ht="13.5">
      <c r="A85" s="5"/>
      <c r="K85" s="11"/>
      <c r="L85" s="35">
        <v>81</v>
      </c>
      <c r="M85" s="17" t="s">
        <v>5</v>
      </c>
      <c r="N85" s="204">
        <f t="shared" si="7"/>
        <v>0</v>
      </c>
      <c r="O85" s="183" t="s">
        <v>113</v>
      </c>
      <c r="P85" s="24" t="s">
        <v>5</v>
      </c>
      <c r="Q85" s="159">
        <v>80</v>
      </c>
      <c r="R85" s="209" t="s">
        <v>113</v>
      </c>
      <c r="S85" s="280">
        <f t="shared" si="10"/>
        <v>15</v>
      </c>
      <c r="T85" s="192" t="s">
        <v>113</v>
      </c>
      <c r="U85" s="17" t="s">
        <v>5</v>
      </c>
      <c r="V85" s="28">
        <f t="shared" si="8"/>
        <v>214</v>
      </c>
      <c r="W85" s="209" t="s">
        <v>113</v>
      </c>
      <c r="X85" s="302">
        <f t="shared" si="9"/>
        <v>15</v>
      </c>
      <c r="Y85" s="40" t="s">
        <v>113</v>
      </c>
      <c r="Z85" s="24" t="s">
        <v>5</v>
      </c>
      <c r="AA85" s="37">
        <v>80</v>
      </c>
      <c r="AB85" s="116"/>
      <c r="AC85" s="17" t="s">
        <v>5</v>
      </c>
      <c r="AD85" s="37"/>
      <c r="AE85" s="35">
        <v>81</v>
      </c>
      <c r="AF85" s="11"/>
      <c r="AG85" s="222"/>
    </row>
    <row r="86" spans="1:33" s="13" customFormat="1" ht="13.5">
      <c r="A86" s="5"/>
      <c r="K86" s="11"/>
      <c r="L86" s="16">
        <v>82</v>
      </c>
      <c r="M86" s="15" t="s">
        <v>4</v>
      </c>
      <c r="N86" s="203">
        <f t="shared" si="7"/>
        <v>0</v>
      </c>
      <c r="O86" s="183" t="s">
        <v>113</v>
      </c>
      <c r="P86" s="23" t="s">
        <v>4</v>
      </c>
      <c r="Q86" s="160">
        <v>81</v>
      </c>
      <c r="R86" s="209" t="s">
        <v>113</v>
      </c>
      <c r="S86" s="279">
        <f t="shared" si="10"/>
        <v>15</v>
      </c>
      <c r="T86" s="192" t="s">
        <v>113</v>
      </c>
      <c r="U86" s="15" t="s">
        <v>4</v>
      </c>
      <c r="V86" s="26">
        <f t="shared" si="8"/>
        <v>216</v>
      </c>
      <c r="W86" s="209" t="s">
        <v>113</v>
      </c>
      <c r="X86" s="301">
        <f t="shared" si="9"/>
        <v>15</v>
      </c>
      <c r="Y86" s="40" t="s">
        <v>113</v>
      </c>
      <c r="Z86" s="23" t="s">
        <v>4</v>
      </c>
      <c r="AA86" s="38">
        <v>81</v>
      </c>
      <c r="AB86" s="116"/>
      <c r="AC86" s="15" t="s">
        <v>4</v>
      </c>
      <c r="AD86" s="40"/>
      <c r="AE86" s="16">
        <v>82</v>
      </c>
      <c r="AF86" s="11"/>
      <c r="AG86" s="207"/>
    </row>
    <row r="87" spans="1:33" s="13" customFormat="1" ht="13.5">
      <c r="A87" s="5"/>
      <c r="K87" s="11"/>
      <c r="L87" s="35">
        <v>83</v>
      </c>
      <c r="M87" s="17" t="s">
        <v>5</v>
      </c>
      <c r="N87" s="204">
        <f t="shared" si="7"/>
        <v>0</v>
      </c>
      <c r="O87" s="183" t="s">
        <v>113</v>
      </c>
      <c r="P87" s="24" t="s">
        <v>5</v>
      </c>
      <c r="Q87" s="159">
        <v>82</v>
      </c>
      <c r="R87" s="209" t="s">
        <v>113</v>
      </c>
      <c r="S87" s="280">
        <f t="shared" si="10"/>
        <v>15</v>
      </c>
      <c r="T87" s="192" t="s">
        <v>113</v>
      </c>
      <c r="U87" s="17" t="s">
        <v>5</v>
      </c>
      <c r="V87" s="28">
        <f t="shared" si="8"/>
        <v>218</v>
      </c>
      <c r="W87" s="209" t="s">
        <v>113</v>
      </c>
      <c r="X87" s="302">
        <f t="shared" si="9"/>
        <v>15</v>
      </c>
      <c r="Y87" s="40" t="s">
        <v>113</v>
      </c>
      <c r="Z87" s="24" t="s">
        <v>5</v>
      </c>
      <c r="AA87" s="37">
        <v>82</v>
      </c>
      <c r="AB87" s="116"/>
      <c r="AC87" s="17" t="s">
        <v>5</v>
      </c>
      <c r="AD87" s="37"/>
      <c r="AE87" s="35">
        <v>83</v>
      </c>
      <c r="AF87" s="11"/>
      <c r="AG87" s="222"/>
    </row>
    <row r="88" spans="1:33" s="13" customFormat="1" ht="13.5">
      <c r="A88" s="5"/>
      <c r="K88" s="11"/>
      <c r="L88" s="16">
        <v>84</v>
      </c>
      <c r="M88" s="15" t="s">
        <v>4</v>
      </c>
      <c r="N88" s="203">
        <f t="shared" si="7"/>
        <v>0</v>
      </c>
      <c r="O88" s="183" t="s">
        <v>113</v>
      </c>
      <c r="P88" s="23" t="s">
        <v>4</v>
      </c>
      <c r="Q88" s="160">
        <v>83</v>
      </c>
      <c r="R88" s="209" t="s">
        <v>113</v>
      </c>
      <c r="S88" s="279">
        <f t="shared" si="10"/>
        <v>15</v>
      </c>
      <c r="T88" s="192" t="s">
        <v>113</v>
      </c>
      <c r="U88" s="15" t="s">
        <v>4</v>
      </c>
      <c r="V88" s="26">
        <f t="shared" si="8"/>
        <v>220</v>
      </c>
      <c r="W88" s="209" t="s">
        <v>113</v>
      </c>
      <c r="X88" s="301">
        <f t="shared" si="9"/>
        <v>15</v>
      </c>
      <c r="Y88" s="40" t="s">
        <v>113</v>
      </c>
      <c r="Z88" s="23" t="s">
        <v>4</v>
      </c>
      <c r="AA88" s="38">
        <v>83</v>
      </c>
      <c r="AB88" s="116"/>
      <c r="AC88" s="15" t="s">
        <v>4</v>
      </c>
      <c r="AD88" s="40"/>
      <c r="AE88" s="16">
        <v>84</v>
      </c>
      <c r="AF88" s="11"/>
      <c r="AG88" s="207"/>
    </row>
    <row r="89" spans="1:33" s="13" customFormat="1" ht="13.5">
      <c r="A89" s="5"/>
      <c r="K89" s="11"/>
      <c r="L89" s="35">
        <v>85</v>
      </c>
      <c r="M89" s="17" t="s">
        <v>5</v>
      </c>
      <c r="N89" s="204">
        <f t="shared" si="7"/>
        <v>0</v>
      </c>
      <c r="O89" s="183" t="s">
        <v>113</v>
      </c>
      <c r="P89" s="24" t="s">
        <v>5</v>
      </c>
      <c r="Q89" s="159">
        <v>84</v>
      </c>
      <c r="R89" s="209" t="s">
        <v>113</v>
      </c>
      <c r="S89" s="280">
        <f t="shared" si="10"/>
        <v>15</v>
      </c>
      <c r="T89" s="192" t="s">
        <v>113</v>
      </c>
      <c r="U89" s="17" t="s">
        <v>5</v>
      </c>
      <c r="V89" s="28">
        <f t="shared" si="8"/>
        <v>222</v>
      </c>
      <c r="W89" s="209" t="s">
        <v>113</v>
      </c>
      <c r="X89" s="302">
        <f t="shared" si="9"/>
        <v>15</v>
      </c>
      <c r="Y89" s="40" t="s">
        <v>113</v>
      </c>
      <c r="Z89" s="24" t="s">
        <v>5</v>
      </c>
      <c r="AA89" s="37">
        <v>84</v>
      </c>
      <c r="AB89" s="116"/>
      <c r="AC89" s="17" t="s">
        <v>5</v>
      </c>
      <c r="AD89" s="37"/>
      <c r="AE89" s="35">
        <v>85</v>
      </c>
      <c r="AF89" s="11"/>
      <c r="AG89" s="222"/>
    </row>
    <row r="90" spans="1:33" s="13" customFormat="1" ht="13.5">
      <c r="A90" s="5"/>
      <c r="K90" s="11"/>
      <c r="L90" s="16">
        <v>86</v>
      </c>
      <c r="M90" s="15" t="s">
        <v>4</v>
      </c>
      <c r="N90" s="203">
        <f t="shared" si="7"/>
        <v>0</v>
      </c>
      <c r="O90" s="183" t="s">
        <v>113</v>
      </c>
      <c r="P90" s="23" t="s">
        <v>4</v>
      </c>
      <c r="Q90" s="160">
        <v>85</v>
      </c>
      <c r="R90" s="209" t="s">
        <v>113</v>
      </c>
      <c r="S90" s="279">
        <f t="shared" si="10"/>
        <v>15</v>
      </c>
      <c r="T90" s="192" t="s">
        <v>113</v>
      </c>
      <c r="U90" s="15" t="s">
        <v>4</v>
      </c>
      <c r="V90" s="26">
        <f t="shared" si="8"/>
        <v>224</v>
      </c>
      <c r="W90" s="209" t="s">
        <v>113</v>
      </c>
      <c r="X90" s="301">
        <f t="shared" si="9"/>
        <v>15</v>
      </c>
      <c r="Y90" s="40" t="s">
        <v>113</v>
      </c>
      <c r="Z90" s="23" t="s">
        <v>4</v>
      </c>
      <c r="AA90" s="38">
        <v>85</v>
      </c>
      <c r="AB90" s="116"/>
      <c r="AC90" s="15" t="s">
        <v>4</v>
      </c>
      <c r="AD90" s="40"/>
      <c r="AE90" s="16">
        <v>86</v>
      </c>
      <c r="AF90" s="11"/>
      <c r="AG90" s="207"/>
    </row>
    <row r="91" spans="11:33" s="5" customFormat="1" ht="13.5">
      <c r="K91" s="11"/>
      <c r="L91" s="35">
        <v>87</v>
      </c>
      <c r="M91" s="17" t="s">
        <v>5</v>
      </c>
      <c r="N91" s="204">
        <f t="shared" si="7"/>
        <v>0</v>
      </c>
      <c r="O91" s="183" t="s">
        <v>113</v>
      </c>
      <c r="P91" s="24" t="s">
        <v>5</v>
      </c>
      <c r="Q91" s="159">
        <v>86</v>
      </c>
      <c r="R91" s="209" t="s">
        <v>113</v>
      </c>
      <c r="S91" s="280">
        <f t="shared" si="10"/>
        <v>15</v>
      </c>
      <c r="T91" s="192" t="s">
        <v>113</v>
      </c>
      <c r="U91" s="17" t="s">
        <v>5</v>
      </c>
      <c r="V91" s="28">
        <f t="shared" si="8"/>
        <v>226</v>
      </c>
      <c r="W91" s="209" t="s">
        <v>113</v>
      </c>
      <c r="X91" s="302">
        <f t="shared" si="9"/>
        <v>15</v>
      </c>
      <c r="Y91" s="40" t="s">
        <v>113</v>
      </c>
      <c r="Z91" s="24" t="s">
        <v>5</v>
      </c>
      <c r="AA91" s="37">
        <v>86</v>
      </c>
      <c r="AB91" s="116"/>
      <c r="AC91" s="17" t="s">
        <v>5</v>
      </c>
      <c r="AD91" s="37"/>
      <c r="AE91" s="35">
        <v>87</v>
      </c>
      <c r="AF91" s="11"/>
      <c r="AG91" s="222"/>
    </row>
    <row r="92" spans="11:33" s="5" customFormat="1" ht="13.5">
      <c r="K92" s="11"/>
      <c r="L92" s="16">
        <v>88</v>
      </c>
      <c r="M92" s="15" t="s">
        <v>4</v>
      </c>
      <c r="N92" s="203">
        <f t="shared" si="7"/>
        <v>0</v>
      </c>
      <c r="O92" s="183" t="s">
        <v>113</v>
      </c>
      <c r="P92" s="23" t="s">
        <v>4</v>
      </c>
      <c r="Q92" s="160">
        <v>87</v>
      </c>
      <c r="R92" s="209" t="s">
        <v>113</v>
      </c>
      <c r="S92" s="279">
        <f t="shared" si="10"/>
        <v>15</v>
      </c>
      <c r="T92" s="192" t="s">
        <v>113</v>
      </c>
      <c r="U92" s="15" t="s">
        <v>4</v>
      </c>
      <c r="V92" s="26">
        <f t="shared" si="8"/>
        <v>228</v>
      </c>
      <c r="W92" s="209" t="s">
        <v>113</v>
      </c>
      <c r="X92" s="301">
        <f t="shared" si="9"/>
        <v>15</v>
      </c>
      <c r="Y92" s="40" t="s">
        <v>113</v>
      </c>
      <c r="Z92" s="23" t="s">
        <v>4</v>
      </c>
      <c r="AA92" s="38">
        <v>87</v>
      </c>
      <c r="AB92" s="116"/>
      <c r="AC92" s="15" t="s">
        <v>4</v>
      </c>
      <c r="AD92" s="40"/>
      <c r="AE92" s="16">
        <v>88</v>
      </c>
      <c r="AF92" s="11"/>
      <c r="AG92" s="207"/>
    </row>
    <row r="93" spans="11:33" s="5" customFormat="1" ht="13.5">
      <c r="K93" s="11"/>
      <c r="L93" s="35">
        <v>89</v>
      </c>
      <c r="M93" s="17" t="s">
        <v>5</v>
      </c>
      <c r="N93" s="204">
        <f t="shared" si="7"/>
        <v>0</v>
      </c>
      <c r="O93" s="183" t="s">
        <v>113</v>
      </c>
      <c r="P93" s="24" t="s">
        <v>5</v>
      </c>
      <c r="Q93" s="159">
        <v>88</v>
      </c>
      <c r="R93" s="209" t="s">
        <v>113</v>
      </c>
      <c r="S93" s="280">
        <f t="shared" si="10"/>
        <v>15</v>
      </c>
      <c r="T93" s="192" t="s">
        <v>113</v>
      </c>
      <c r="U93" s="17" t="s">
        <v>5</v>
      </c>
      <c r="V93" s="28">
        <f t="shared" si="8"/>
        <v>230</v>
      </c>
      <c r="W93" s="209" t="s">
        <v>113</v>
      </c>
      <c r="X93" s="302">
        <f t="shared" si="9"/>
        <v>15</v>
      </c>
      <c r="Y93" s="40" t="s">
        <v>113</v>
      </c>
      <c r="Z93" s="24" t="s">
        <v>5</v>
      </c>
      <c r="AA93" s="37">
        <v>88</v>
      </c>
      <c r="AB93" s="116"/>
      <c r="AC93" s="17" t="s">
        <v>5</v>
      </c>
      <c r="AD93" s="37"/>
      <c r="AE93" s="35">
        <v>89</v>
      </c>
      <c r="AF93" s="11"/>
      <c r="AG93" s="222"/>
    </row>
    <row r="94" spans="11:33" s="5" customFormat="1" ht="13.5">
      <c r="K94" s="11"/>
      <c r="L94" s="16">
        <v>90</v>
      </c>
      <c r="M94" s="15" t="s">
        <v>4</v>
      </c>
      <c r="N94" s="203">
        <f t="shared" si="7"/>
        <v>0</v>
      </c>
      <c r="O94" s="183" t="s">
        <v>113</v>
      </c>
      <c r="P94" s="23" t="s">
        <v>4</v>
      </c>
      <c r="Q94" s="160">
        <v>89</v>
      </c>
      <c r="R94" s="209" t="s">
        <v>113</v>
      </c>
      <c r="S94" s="279">
        <f t="shared" si="10"/>
        <v>15</v>
      </c>
      <c r="T94" s="192" t="s">
        <v>113</v>
      </c>
      <c r="U94" s="15" t="s">
        <v>4</v>
      </c>
      <c r="V94" s="26">
        <f t="shared" si="8"/>
        <v>232</v>
      </c>
      <c r="W94" s="209" t="s">
        <v>113</v>
      </c>
      <c r="X94" s="301">
        <f t="shared" si="9"/>
        <v>15</v>
      </c>
      <c r="Y94" s="40" t="s">
        <v>113</v>
      </c>
      <c r="Z94" s="23" t="s">
        <v>4</v>
      </c>
      <c r="AA94" s="38">
        <v>89</v>
      </c>
      <c r="AB94" s="116"/>
      <c r="AC94" s="15" t="s">
        <v>4</v>
      </c>
      <c r="AD94" s="40"/>
      <c r="AE94" s="16">
        <v>90</v>
      </c>
      <c r="AF94" s="11"/>
      <c r="AG94" s="207"/>
    </row>
    <row r="95" spans="11:33" s="5" customFormat="1" ht="13.5">
      <c r="K95" s="11"/>
      <c r="L95" s="35">
        <v>91</v>
      </c>
      <c r="M95" s="17" t="s">
        <v>5</v>
      </c>
      <c r="N95" s="204">
        <f t="shared" si="7"/>
        <v>0</v>
      </c>
      <c r="O95" s="183" t="s">
        <v>113</v>
      </c>
      <c r="P95" s="24" t="s">
        <v>5</v>
      </c>
      <c r="Q95" s="159">
        <v>90</v>
      </c>
      <c r="R95" s="209" t="s">
        <v>113</v>
      </c>
      <c r="S95" s="280">
        <f t="shared" si="10"/>
        <v>15</v>
      </c>
      <c r="T95" s="192" t="s">
        <v>113</v>
      </c>
      <c r="U95" s="17" t="s">
        <v>5</v>
      </c>
      <c r="V95" s="28">
        <f t="shared" si="8"/>
        <v>234</v>
      </c>
      <c r="W95" s="209" t="s">
        <v>113</v>
      </c>
      <c r="X95" s="302">
        <f t="shared" si="9"/>
        <v>15</v>
      </c>
      <c r="Y95" s="40" t="s">
        <v>113</v>
      </c>
      <c r="Z95" s="24" t="s">
        <v>5</v>
      </c>
      <c r="AA95" s="37">
        <v>90</v>
      </c>
      <c r="AB95" s="116"/>
      <c r="AC95" s="17" t="s">
        <v>5</v>
      </c>
      <c r="AD95" s="37"/>
      <c r="AE95" s="35">
        <v>91</v>
      </c>
      <c r="AF95" s="11"/>
      <c r="AG95" s="222"/>
    </row>
    <row r="96" spans="11:33" s="5" customFormat="1" ht="13.5">
      <c r="K96" s="11"/>
      <c r="L96" s="16">
        <v>92</v>
      </c>
      <c r="M96" s="15" t="s">
        <v>4</v>
      </c>
      <c r="N96" s="203">
        <f t="shared" si="7"/>
        <v>0</v>
      </c>
      <c r="O96" s="183" t="s">
        <v>113</v>
      </c>
      <c r="P96" s="23" t="s">
        <v>4</v>
      </c>
      <c r="Q96" s="160">
        <v>91</v>
      </c>
      <c r="R96" s="209" t="s">
        <v>113</v>
      </c>
      <c r="S96" s="279">
        <f t="shared" si="10"/>
        <v>15</v>
      </c>
      <c r="T96" s="192" t="s">
        <v>113</v>
      </c>
      <c r="U96" s="15" t="s">
        <v>4</v>
      </c>
      <c r="V96" s="26">
        <f t="shared" si="8"/>
        <v>236</v>
      </c>
      <c r="W96" s="209" t="s">
        <v>113</v>
      </c>
      <c r="X96" s="301">
        <f t="shared" si="9"/>
        <v>15</v>
      </c>
      <c r="Y96" s="40" t="s">
        <v>113</v>
      </c>
      <c r="Z96" s="23" t="s">
        <v>4</v>
      </c>
      <c r="AA96" s="38">
        <v>91</v>
      </c>
      <c r="AB96" s="116"/>
      <c r="AC96" s="15" t="s">
        <v>4</v>
      </c>
      <c r="AD96" s="40"/>
      <c r="AE96" s="16">
        <v>92</v>
      </c>
      <c r="AF96" s="11"/>
      <c r="AG96" s="207"/>
    </row>
    <row r="97" spans="2:33" s="5" customFormat="1" ht="13.5">
      <c r="B97" s="212"/>
      <c r="C97" s="212"/>
      <c r="D97" s="213"/>
      <c r="E97" s="213"/>
      <c r="F97" s="213"/>
      <c r="G97" s="213"/>
      <c r="H97" s="213"/>
      <c r="K97" s="11"/>
      <c r="L97" s="35">
        <v>93</v>
      </c>
      <c r="M97" s="17" t="s">
        <v>5</v>
      </c>
      <c r="N97" s="204">
        <f t="shared" si="7"/>
        <v>0</v>
      </c>
      <c r="O97" s="183" t="s">
        <v>113</v>
      </c>
      <c r="P97" s="24" t="s">
        <v>5</v>
      </c>
      <c r="Q97" s="159">
        <v>92</v>
      </c>
      <c r="R97" s="209" t="s">
        <v>113</v>
      </c>
      <c r="S97" s="280">
        <f t="shared" si="10"/>
        <v>15</v>
      </c>
      <c r="T97" s="192" t="s">
        <v>113</v>
      </c>
      <c r="U97" s="17" t="s">
        <v>5</v>
      </c>
      <c r="V97" s="28">
        <f t="shared" si="8"/>
        <v>238</v>
      </c>
      <c r="W97" s="209" t="s">
        <v>113</v>
      </c>
      <c r="X97" s="302">
        <f t="shared" si="9"/>
        <v>15</v>
      </c>
      <c r="Y97" s="40" t="s">
        <v>113</v>
      </c>
      <c r="Z97" s="24" t="s">
        <v>5</v>
      </c>
      <c r="AA97" s="37">
        <v>92</v>
      </c>
      <c r="AB97" s="116"/>
      <c r="AC97" s="17" t="s">
        <v>5</v>
      </c>
      <c r="AD97" s="37"/>
      <c r="AE97" s="35">
        <v>93</v>
      </c>
      <c r="AF97" s="11"/>
      <c r="AG97" s="222"/>
    </row>
    <row r="98" spans="2:33" s="5" customFormat="1" ht="13.5">
      <c r="B98" s="60"/>
      <c r="C98" s="60"/>
      <c r="D98" s="60"/>
      <c r="E98" s="60"/>
      <c r="F98" s="60"/>
      <c r="G98" s="60"/>
      <c r="H98" s="60"/>
      <c r="K98" s="11"/>
      <c r="L98" s="16">
        <v>94</v>
      </c>
      <c r="M98" s="15" t="s">
        <v>4</v>
      </c>
      <c r="N98" s="203">
        <f t="shared" si="7"/>
        <v>0</v>
      </c>
      <c r="O98" s="183" t="s">
        <v>113</v>
      </c>
      <c r="P98" s="23" t="s">
        <v>4</v>
      </c>
      <c r="Q98" s="160">
        <v>93</v>
      </c>
      <c r="R98" s="209" t="s">
        <v>113</v>
      </c>
      <c r="S98" s="279">
        <f t="shared" si="10"/>
        <v>15</v>
      </c>
      <c r="T98" s="192" t="s">
        <v>113</v>
      </c>
      <c r="U98" s="15" t="s">
        <v>4</v>
      </c>
      <c r="V98" s="26">
        <f t="shared" si="8"/>
        <v>240</v>
      </c>
      <c r="W98" s="209" t="s">
        <v>113</v>
      </c>
      <c r="X98" s="301">
        <f t="shared" si="9"/>
        <v>15</v>
      </c>
      <c r="Y98" s="40" t="s">
        <v>113</v>
      </c>
      <c r="Z98" s="23" t="s">
        <v>4</v>
      </c>
      <c r="AA98" s="38">
        <v>93</v>
      </c>
      <c r="AB98" s="116"/>
      <c r="AC98" s="15" t="s">
        <v>4</v>
      </c>
      <c r="AD98" s="40"/>
      <c r="AE98" s="16">
        <v>94</v>
      </c>
      <c r="AF98" s="11"/>
      <c r="AG98" s="207"/>
    </row>
    <row r="99" spans="3:33" s="5" customFormat="1" ht="13.5">
      <c r="C99" s="4"/>
      <c r="F99" s="4"/>
      <c r="G99" s="213"/>
      <c r="H99" s="213"/>
      <c r="K99" s="11"/>
      <c r="L99" s="35">
        <v>95</v>
      </c>
      <c r="M99" s="17" t="s">
        <v>5</v>
      </c>
      <c r="N99" s="204">
        <f t="shared" si="7"/>
        <v>0</v>
      </c>
      <c r="O99" s="183" t="s">
        <v>113</v>
      </c>
      <c r="P99" s="24" t="s">
        <v>5</v>
      </c>
      <c r="Q99" s="159">
        <v>94</v>
      </c>
      <c r="R99" s="209" t="s">
        <v>113</v>
      </c>
      <c r="S99" s="280">
        <f t="shared" si="10"/>
        <v>15</v>
      </c>
      <c r="T99" s="192" t="s">
        <v>113</v>
      </c>
      <c r="U99" s="17" t="s">
        <v>5</v>
      </c>
      <c r="V99" s="28">
        <f t="shared" si="8"/>
        <v>242</v>
      </c>
      <c r="W99" s="209" t="s">
        <v>113</v>
      </c>
      <c r="X99" s="302">
        <f t="shared" si="9"/>
        <v>15</v>
      </c>
      <c r="Y99" s="40" t="s">
        <v>113</v>
      </c>
      <c r="Z99" s="24" t="s">
        <v>5</v>
      </c>
      <c r="AA99" s="37">
        <v>94</v>
      </c>
      <c r="AB99" s="116"/>
      <c r="AC99" s="17" t="s">
        <v>5</v>
      </c>
      <c r="AD99" s="37"/>
      <c r="AE99" s="35">
        <v>95</v>
      </c>
      <c r="AF99" s="11"/>
      <c r="AG99" s="222"/>
    </row>
    <row r="100" spans="11:33" s="5" customFormat="1" ht="13.5">
      <c r="K100" s="11"/>
      <c r="L100" s="16">
        <v>96</v>
      </c>
      <c r="M100" s="15" t="s">
        <v>4</v>
      </c>
      <c r="N100" s="203">
        <f t="shared" si="7"/>
        <v>0</v>
      </c>
      <c r="O100" s="183" t="s">
        <v>113</v>
      </c>
      <c r="P100" s="23" t="s">
        <v>4</v>
      </c>
      <c r="Q100" s="160">
        <v>95</v>
      </c>
      <c r="R100" s="209" t="s">
        <v>113</v>
      </c>
      <c r="S100" s="279">
        <f t="shared" si="10"/>
        <v>15</v>
      </c>
      <c r="T100" s="192" t="s">
        <v>113</v>
      </c>
      <c r="U100" s="15" t="s">
        <v>4</v>
      </c>
      <c r="V100" s="26">
        <f t="shared" si="8"/>
        <v>244</v>
      </c>
      <c r="W100" s="209" t="s">
        <v>113</v>
      </c>
      <c r="X100" s="301">
        <f t="shared" si="9"/>
        <v>15</v>
      </c>
      <c r="Y100" s="40" t="s">
        <v>113</v>
      </c>
      <c r="Z100" s="23" t="s">
        <v>4</v>
      </c>
      <c r="AA100" s="38">
        <v>95</v>
      </c>
      <c r="AB100" s="116"/>
      <c r="AC100" s="15" t="s">
        <v>4</v>
      </c>
      <c r="AD100" s="40"/>
      <c r="AE100" s="16">
        <v>96</v>
      </c>
      <c r="AF100" s="11"/>
      <c r="AG100" s="207"/>
    </row>
    <row r="101" spans="11:33" s="5" customFormat="1" ht="13.5">
      <c r="K101" s="11"/>
      <c r="L101" s="35">
        <v>97</v>
      </c>
      <c r="M101" s="17" t="s">
        <v>5</v>
      </c>
      <c r="N101" s="204">
        <f t="shared" si="7"/>
        <v>0</v>
      </c>
      <c r="O101" s="183" t="s">
        <v>113</v>
      </c>
      <c r="P101" s="24" t="s">
        <v>5</v>
      </c>
      <c r="Q101" s="159">
        <v>96</v>
      </c>
      <c r="R101" s="209" t="s">
        <v>113</v>
      </c>
      <c r="S101" s="280">
        <f t="shared" si="10"/>
        <v>15</v>
      </c>
      <c r="T101" s="192" t="s">
        <v>113</v>
      </c>
      <c r="U101" s="17" t="s">
        <v>5</v>
      </c>
      <c r="V101" s="28">
        <f t="shared" si="8"/>
        <v>246</v>
      </c>
      <c r="W101" s="209" t="s">
        <v>113</v>
      </c>
      <c r="X101" s="302">
        <f t="shared" si="9"/>
        <v>15</v>
      </c>
      <c r="Y101" s="40" t="s">
        <v>113</v>
      </c>
      <c r="Z101" s="24" t="s">
        <v>5</v>
      </c>
      <c r="AA101" s="37">
        <v>96</v>
      </c>
      <c r="AB101" s="116"/>
      <c r="AC101" s="17" t="s">
        <v>5</v>
      </c>
      <c r="AD101" s="37"/>
      <c r="AE101" s="35">
        <v>97</v>
      </c>
      <c r="AF101" s="11"/>
      <c r="AG101" s="222"/>
    </row>
    <row r="102" spans="11:33" s="5" customFormat="1" ht="13.5">
      <c r="K102" s="11"/>
      <c r="L102" s="16">
        <v>98</v>
      </c>
      <c r="M102" s="15" t="s">
        <v>4</v>
      </c>
      <c r="N102" s="203">
        <f t="shared" si="7"/>
        <v>0</v>
      </c>
      <c r="O102" s="183" t="s">
        <v>113</v>
      </c>
      <c r="P102" s="23" t="s">
        <v>4</v>
      </c>
      <c r="Q102" s="160">
        <v>97</v>
      </c>
      <c r="R102" s="209" t="s">
        <v>113</v>
      </c>
      <c r="S102" s="279">
        <f t="shared" si="10"/>
        <v>15</v>
      </c>
      <c r="T102" s="192" t="s">
        <v>113</v>
      </c>
      <c r="U102" s="15" t="s">
        <v>4</v>
      </c>
      <c r="V102" s="26">
        <f t="shared" si="8"/>
        <v>248</v>
      </c>
      <c r="W102" s="209" t="s">
        <v>113</v>
      </c>
      <c r="X102" s="301">
        <f t="shared" si="9"/>
        <v>15</v>
      </c>
      <c r="Y102" s="40" t="s">
        <v>113</v>
      </c>
      <c r="Z102" s="23" t="s">
        <v>4</v>
      </c>
      <c r="AA102" s="38">
        <v>97</v>
      </c>
      <c r="AB102" s="116"/>
      <c r="AC102" s="15" t="s">
        <v>4</v>
      </c>
      <c r="AD102" s="40"/>
      <c r="AE102" s="16">
        <v>98</v>
      </c>
      <c r="AF102" s="11"/>
      <c r="AG102" s="207"/>
    </row>
    <row r="103" spans="1:33" s="13" customFormat="1" ht="13.5">
      <c r="A103" s="5"/>
      <c r="K103" s="11"/>
      <c r="L103" s="35">
        <v>99</v>
      </c>
      <c r="M103" s="17" t="s">
        <v>5</v>
      </c>
      <c r="N103" s="204">
        <f t="shared" si="7"/>
        <v>0</v>
      </c>
      <c r="O103" s="183" t="s">
        <v>113</v>
      </c>
      <c r="P103" s="24" t="s">
        <v>5</v>
      </c>
      <c r="Q103" s="159">
        <v>98</v>
      </c>
      <c r="R103" s="209" t="s">
        <v>113</v>
      </c>
      <c r="S103" s="280">
        <f t="shared" si="10"/>
        <v>15</v>
      </c>
      <c r="T103" s="192" t="s">
        <v>113</v>
      </c>
      <c r="U103" s="17" t="s">
        <v>5</v>
      </c>
      <c r="V103" s="28">
        <f t="shared" si="8"/>
        <v>250</v>
      </c>
      <c r="W103" s="209" t="s">
        <v>113</v>
      </c>
      <c r="X103" s="302">
        <f t="shared" si="9"/>
        <v>15</v>
      </c>
      <c r="Y103" s="40" t="s">
        <v>113</v>
      </c>
      <c r="Z103" s="24" t="s">
        <v>5</v>
      </c>
      <c r="AA103" s="37">
        <v>98</v>
      </c>
      <c r="AB103" s="116"/>
      <c r="AC103" s="17" t="s">
        <v>5</v>
      </c>
      <c r="AD103" s="37"/>
      <c r="AE103" s="35">
        <v>99</v>
      </c>
      <c r="AF103" s="11"/>
      <c r="AG103" s="222"/>
    </row>
    <row r="104" spans="1:31" ht="13.5">
      <c r="A104" s="5"/>
      <c r="L104" s="16">
        <v>100</v>
      </c>
      <c r="M104" s="15" t="s">
        <v>4</v>
      </c>
      <c r="N104" s="203">
        <f t="shared" si="7"/>
        <v>0</v>
      </c>
      <c r="O104" s="183" t="s">
        <v>113</v>
      </c>
      <c r="P104" s="23" t="s">
        <v>4</v>
      </c>
      <c r="Q104" s="160">
        <v>99</v>
      </c>
      <c r="R104" s="209" t="s">
        <v>113</v>
      </c>
      <c r="S104" s="279">
        <f t="shared" si="10"/>
        <v>15</v>
      </c>
      <c r="T104" s="192" t="s">
        <v>113</v>
      </c>
      <c r="U104" s="15" t="s">
        <v>4</v>
      </c>
      <c r="V104" s="26">
        <f t="shared" si="8"/>
        <v>252</v>
      </c>
      <c r="W104" s="209" t="s">
        <v>113</v>
      </c>
      <c r="X104" s="301">
        <f t="shared" si="9"/>
        <v>15</v>
      </c>
      <c r="Y104" s="40" t="s">
        <v>113</v>
      </c>
      <c r="Z104" s="23" t="s">
        <v>4</v>
      </c>
      <c r="AA104" s="38">
        <v>99</v>
      </c>
      <c r="AB104" s="116"/>
      <c r="AC104" s="15" t="s">
        <v>4</v>
      </c>
      <c r="AD104" s="40"/>
      <c r="AE104" s="16">
        <v>100</v>
      </c>
    </row>
    <row r="105" spans="1:33" ht="13.5">
      <c r="A105" s="5"/>
      <c r="L105" s="35">
        <v>101</v>
      </c>
      <c r="M105" s="17" t="s">
        <v>5</v>
      </c>
      <c r="N105" s="204">
        <f t="shared" si="7"/>
        <v>0</v>
      </c>
      <c r="O105" s="183" t="s">
        <v>113</v>
      </c>
      <c r="P105" s="24" t="s">
        <v>5</v>
      </c>
      <c r="Q105" s="159">
        <v>100</v>
      </c>
      <c r="R105" s="209" t="s">
        <v>113</v>
      </c>
      <c r="S105" s="280">
        <f t="shared" si="10"/>
        <v>15</v>
      </c>
      <c r="T105" s="192" t="s">
        <v>113</v>
      </c>
      <c r="U105" s="17" t="s">
        <v>5</v>
      </c>
      <c r="V105" s="28">
        <f t="shared" si="8"/>
        <v>254</v>
      </c>
      <c r="W105" s="209" t="s">
        <v>113</v>
      </c>
      <c r="X105" s="302">
        <f t="shared" si="9"/>
        <v>15</v>
      </c>
      <c r="Y105" s="40" t="s">
        <v>113</v>
      </c>
      <c r="Z105" s="24" t="s">
        <v>5</v>
      </c>
      <c r="AA105" s="37">
        <v>100</v>
      </c>
      <c r="AB105" s="116"/>
      <c r="AC105" s="17" t="s">
        <v>5</v>
      </c>
      <c r="AD105" s="37"/>
      <c r="AE105" s="35">
        <v>101</v>
      </c>
      <c r="AG105" s="222"/>
    </row>
    <row r="106" spans="1:31" ht="13.5">
      <c r="A106" s="5"/>
      <c r="L106" s="16">
        <v>102</v>
      </c>
      <c r="M106" s="15" t="s">
        <v>4</v>
      </c>
      <c r="N106" s="203">
        <f t="shared" si="7"/>
        <v>0</v>
      </c>
      <c r="O106" s="183" t="s">
        <v>113</v>
      </c>
      <c r="P106" s="23" t="s">
        <v>4</v>
      </c>
      <c r="Q106" s="160">
        <v>101</v>
      </c>
      <c r="R106" s="209" t="s">
        <v>113</v>
      </c>
      <c r="S106" s="279">
        <f t="shared" si="10"/>
        <v>15</v>
      </c>
      <c r="T106" s="192" t="s">
        <v>113</v>
      </c>
      <c r="U106" s="15" t="s">
        <v>4</v>
      </c>
      <c r="V106" s="26">
        <f t="shared" si="8"/>
        <v>256</v>
      </c>
      <c r="W106" s="209" t="s">
        <v>113</v>
      </c>
      <c r="X106" s="301">
        <f t="shared" si="9"/>
        <v>15</v>
      </c>
      <c r="Y106" s="40" t="s">
        <v>113</v>
      </c>
      <c r="Z106" s="23" t="s">
        <v>4</v>
      </c>
      <c r="AA106" s="38">
        <v>101</v>
      </c>
      <c r="AB106" s="116"/>
      <c r="AC106" s="15" t="s">
        <v>4</v>
      </c>
      <c r="AD106" s="40"/>
      <c r="AE106" s="16">
        <v>102</v>
      </c>
    </row>
    <row r="107" spans="1:33" ht="13.5">
      <c r="A107" s="5"/>
      <c r="L107" s="35">
        <v>103</v>
      </c>
      <c r="M107" s="17" t="s">
        <v>5</v>
      </c>
      <c r="N107" s="204">
        <f aca="true" t="shared" si="11" ref="N107:N170">AD106</f>
        <v>0</v>
      </c>
      <c r="O107" s="183" t="s">
        <v>113</v>
      </c>
      <c r="P107" s="24" t="s">
        <v>5</v>
      </c>
      <c r="Q107" s="159">
        <v>102</v>
      </c>
      <c r="R107" s="209" t="s">
        <v>113</v>
      </c>
      <c r="S107" s="280">
        <f t="shared" si="10"/>
        <v>15</v>
      </c>
      <c r="T107" s="192" t="s">
        <v>113</v>
      </c>
      <c r="U107" s="17" t="s">
        <v>5</v>
      </c>
      <c r="V107" s="28">
        <f t="shared" si="8"/>
        <v>258</v>
      </c>
      <c r="W107" s="209" t="s">
        <v>113</v>
      </c>
      <c r="X107" s="302">
        <f t="shared" si="9"/>
        <v>15</v>
      </c>
      <c r="Y107" s="40" t="s">
        <v>113</v>
      </c>
      <c r="Z107" s="24" t="s">
        <v>5</v>
      </c>
      <c r="AA107" s="37">
        <v>102</v>
      </c>
      <c r="AB107" s="116"/>
      <c r="AC107" s="17" t="s">
        <v>5</v>
      </c>
      <c r="AD107" s="37"/>
      <c r="AE107" s="35">
        <v>103</v>
      </c>
      <c r="AG107" s="222"/>
    </row>
    <row r="108" spans="1:31" ht="13.5">
      <c r="A108" s="5"/>
      <c r="L108" s="16">
        <v>104</v>
      </c>
      <c r="M108" s="15" t="s">
        <v>4</v>
      </c>
      <c r="N108" s="203">
        <f t="shared" si="11"/>
        <v>0</v>
      </c>
      <c r="O108" s="183" t="s">
        <v>113</v>
      </c>
      <c r="P108" s="23" t="s">
        <v>4</v>
      </c>
      <c r="Q108" s="160">
        <v>103</v>
      </c>
      <c r="R108" s="209" t="s">
        <v>113</v>
      </c>
      <c r="S108" s="279">
        <f t="shared" si="10"/>
        <v>15</v>
      </c>
      <c r="T108" s="192" t="s">
        <v>113</v>
      </c>
      <c r="U108" s="15" t="s">
        <v>4</v>
      </c>
      <c r="V108" s="26">
        <f t="shared" si="8"/>
        <v>260</v>
      </c>
      <c r="W108" s="209" t="s">
        <v>113</v>
      </c>
      <c r="X108" s="301">
        <f t="shared" si="9"/>
        <v>15</v>
      </c>
      <c r="Y108" s="40" t="s">
        <v>113</v>
      </c>
      <c r="Z108" s="23" t="s">
        <v>4</v>
      </c>
      <c r="AA108" s="38">
        <v>103</v>
      </c>
      <c r="AB108" s="116"/>
      <c r="AC108" s="15" t="s">
        <v>4</v>
      </c>
      <c r="AD108" s="40"/>
      <c r="AE108" s="16">
        <v>104</v>
      </c>
    </row>
    <row r="109" spans="1:33" ht="13.5">
      <c r="A109" s="5"/>
      <c r="L109" s="35">
        <v>105</v>
      </c>
      <c r="M109" s="17" t="s">
        <v>5</v>
      </c>
      <c r="N109" s="204">
        <f t="shared" si="11"/>
        <v>0</v>
      </c>
      <c r="O109" s="183" t="s">
        <v>113</v>
      </c>
      <c r="P109" s="24" t="s">
        <v>5</v>
      </c>
      <c r="Q109" s="159">
        <v>104</v>
      </c>
      <c r="R109" s="209" t="s">
        <v>113</v>
      </c>
      <c r="S109" s="280">
        <f t="shared" si="10"/>
        <v>15</v>
      </c>
      <c r="T109" s="192" t="s">
        <v>113</v>
      </c>
      <c r="U109" s="17" t="s">
        <v>5</v>
      </c>
      <c r="V109" s="28">
        <f t="shared" si="8"/>
        <v>262</v>
      </c>
      <c r="W109" s="209" t="s">
        <v>113</v>
      </c>
      <c r="X109" s="302">
        <f t="shared" si="9"/>
        <v>15</v>
      </c>
      <c r="Y109" s="40" t="s">
        <v>113</v>
      </c>
      <c r="Z109" s="24" t="s">
        <v>5</v>
      </c>
      <c r="AA109" s="37">
        <v>104</v>
      </c>
      <c r="AB109" s="116"/>
      <c r="AC109" s="17" t="s">
        <v>5</v>
      </c>
      <c r="AD109" s="37"/>
      <c r="AE109" s="35">
        <v>105</v>
      </c>
      <c r="AG109" s="222"/>
    </row>
    <row r="110" spans="1:31" ht="13.5">
      <c r="A110" s="5"/>
      <c r="L110" s="16">
        <v>106</v>
      </c>
      <c r="M110" s="15" t="s">
        <v>4</v>
      </c>
      <c r="N110" s="203">
        <f t="shared" si="11"/>
        <v>0</v>
      </c>
      <c r="O110" s="183" t="s">
        <v>113</v>
      </c>
      <c r="P110" s="23" t="s">
        <v>4</v>
      </c>
      <c r="Q110" s="160">
        <v>105</v>
      </c>
      <c r="R110" s="209" t="s">
        <v>113</v>
      </c>
      <c r="S110" s="279">
        <f t="shared" si="10"/>
        <v>15</v>
      </c>
      <c r="T110" s="192" t="s">
        <v>113</v>
      </c>
      <c r="U110" s="15" t="s">
        <v>4</v>
      </c>
      <c r="V110" s="26">
        <f t="shared" si="8"/>
        <v>264</v>
      </c>
      <c r="W110" s="209" t="s">
        <v>113</v>
      </c>
      <c r="X110" s="301">
        <f t="shared" si="9"/>
        <v>15</v>
      </c>
      <c r="Y110" s="40" t="s">
        <v>113</v>
      </c>
      <c r="Z110" s="23" t="s">
        <v>4</v>
      </c>
      <c r="AA110" s="38">
        <v>105</v>
      </c>
      <c r="AB110" s="116"/>
      <c r="AC110" s="15" t="s">
        <v>4</v>
      </c>
      <c r="AD110" s="40"/>
      <c r="AE110" s="16">
        <v>106</v>
      </c>
    </row>
    <row r="111" spans="1:33" s="13" customFormat="1" ht="13.5">
      <c r="A111" s="5"/>
      <c r="K111" s="11"/>
      <c r="L111" s="35">
        <v>107</v>
      </c>
      <c r="M111" s="17" t="s">
        <v>5</v>
      </c>
      <c r="N111" s="204">
        <f t="shared" si="11"/>
        <v>0</v>
      </c>
      <c r="O111" s="183" t="s">
        <v>113</v>
      </c>
      <c r="P111" s="24" t="s">
        <v>5</v>
      </c>
      <c r="Q111" s="159">
        <v>106</v>
      </c>
      <c r="R111" s="209" t="s">
        <v>113</v>
      </c>
      <c r="S111" s="280">
        <f t="shared" si="10"/>
        <v>15</v>
      </c>
      <c r="T111" s="192" t="s">
        <v>113</v>
      </c>
      <c r="U111" s="17" t="s">
        <v>5</v>
      </c>
      <c r="V111" s="28">
        <f t="shared" si="8"/>
        <v>266</v>
      </c>
      <c r="W111" s="209" t="s">
        <v>113</v>
      </c>
      <c r="X111" s="302">
        <f t="shared" si="9"/>
        <v>15</v>
      </c>
      <c r="Y111" s="40" t="s">
        <v>113</v>
      </c>
      <c r="Z111" s="24" t="s">
        <v>5</v>
      </c>
      <c r="AA111" s="37">
        <v>106</v>
      </c>
      <c r="AB111" s="116"/>
      <c r="AC111" s="17" t="s">
        <v>5</v>
      </c>
      <c r="AD111" s="37"/>
      <c r="AE111" s="35">
        <v>107</v>
      </c>
      <c r="AF111" s="11"/>
      <c r="AG111" s="222"/>
    </row>
    <row r="112" spans="1:33" s="13" customFormat="1" ht="13.5">
      <c r="A112" s="5"/>
      <c r="K112" s="11"/>
      <c r="L112" s="16">
        <v>108</v>
      </c>
      <c r="M112" s="15" t="s">
        <v>4</v>
      </c>
      <c r="N112" s="203">
        <f t="shared" si="11"/>
        <v>0</v>
      </c>
      <c r="O112" s="183" t="s">
        <v>113</v>
      </c>
      <c r="P112" s="23" t="s">
        <v>4</v>
      </c>
      <c r="Q112" s="160">
        <v>107</v>
      </c>
      <c r="R112" s="209" t="s">
        <v>113</v>
      </c>
      <c r="S112" s="279">
        <f t="shared" si="10"/>
        <v>15</v>
      </c>
      <c r="T112" s="192" t="s">
        <v>113</v>
      </c>
      <c r="U112" s="15" t="s">
        <v>4</v>
      </c>
      <c r="V112" s="26">
        <f t="shared" si="8"/>
        <v>268</v>
      </c>
      <c r="W112" s="209" t="s">
        <v>113</v>
      </c>
      <c r="X112" s="301">
        <f t="shared" si="9"/>
        <v>15</v>
      </c>
      <c r="Y112" s="40" t="s">
        <v>113</v>
      </c>
      <c r="Z112" s="23" t="s">
        <v>4</v>
      </c>
      <c r="AA112" s="38">
        <v>107</v>
      </c>
      <c r="AB112" s="116"/>
      <c r="AC112" s="15" t="s">
        <v>4</v>
      </c>
      <c r="AD112" s="40"/>
      <c r="AE112" s="16">
        <v>108</v>
      </c>
      <c r="AF112" s="11"/>
      <c r="AG112" s="207"/>
    </row>
    <row r="113" spans="1:33" ht="13.5">
      <c r="A113" s="5"/>
      <c r="L113" s="35">
        <v>109</v>
      </c>
      <c r="M113" s="17" t="s">
        <v>5</v>
      </c>
      <c r="N113" s="204">
        <f t="shared" si="11"/>
        <v>0</v>
      </c>
      <c r="O113" s="183" t="s">
        <v>113</v>
      </c>
      <c r="P113" s="24" t="s">
        <v>5</v>
      </c>
      <c r="Q113" s="159">
        <v>108</v>
      </c>
      <c r="R113" s="209" t="s">
        <v>113</v>
      </c>
      <c r="S113" s="280">
        <f t="shared" si="10"/>
        <v>15</v>
      </c>
      <c r="T113" s="192" t="s">
        <v>113</v>
      </c>
      <c r="U113" s="17" t="s">
        <v>5</v>
      </c>
      <c r="V113" s="28">
        <f t="shared" si="8"/>
        <v>270</v>
      </c>
      <c r="W113" s="209" t="s">
        <v>113</v>
      </c>
      <c r="X113" s="302">
        <f t="shared" si="9"/>
        <v>15</v>
      </c>
      <c r="Y113" s="40" t="s">
        <v>113</v>
      </c>
      <c r="Z113" s="24" t="s">
        <v>5</v>
      </c>
      <c r="AA113" s="37">
        <v>108</v>
      </c>
      <c r="AB113" s="116"/>
      <c r="AC113" s="17" t="s">
        <v>5</v>
      </c>
      <c r="AD113" s="37"/>
      <c r="AE113" s="35">
        <v>109</v>
      </c>
      <c r="AG113" s="222"/>
    </row>
    <row r="114" spans="1:31" ht="13.5">
      <c r="A114" s="5"/>
      <c r="L114" s="16">
        <v>110</v>
      </c>
      <c r="M114" s="15" t="s">
        <v>4</v>
      </c>
      <c r="N114" s="203">
        <f t="shared" si="11"/>
        <v>0</v>
      </c>
      <c r="O114" s="183" t="s">
        <v>113</v>
      </c>
      <c r="P114" s="23" t="s">
        <v>4</v>
      </c>
      <c r="Q114" s="160">
        <v>109</v>
      </c>
      <c r="R114" s="209" t="s">
        <v>113</v>
      </c>
      <c r="S114" s="279">
        <f t="shared" si="10"/>
        <v>15</v>
      </c>
      <c r="T114" s="192" t="s">
        <v>113</v>
      </c>
      <c r="U114" s="15" t="s">
        <v>4</v>
      </c>
      <c r="V114" s="26">
        <f t="shared" si="8"/>
        <v>272</v>
      </c>
      <c r="W114" s="209" t="s">
        <v>113</v>
      </c>
      <c r="X114" s="301">
        <f t="shared" si="9"/>
        <v>15</v>
      </c>
      <c r="Y114" s="40" t="s">
        <v>113</v>
      </c>
      <c r="Z114" s="23" t="s">
        <v>4</v>
      </c>
      <c r="AA114" s="38">
        <v>109</v>
      </c>
      <c r="AB114" s="116"/>
      <c r="AC114" s="15" t="s">
        <v>4</v>
      </c>
      <c r="AD114" s="40"/>
      <c r="AE114" s="16">
        <v>110</v>
      </c>
    </row>
    <row r="115" spans="1:33" ht="13.5">
      <c r="A115" s="5"/>
      <c r="L115" s="35">
        <v>111</v>
      </c>
      <c r="M115" s="17" t="s">
        <v>5</v>
      </c>
      <c r="N115" s="204">
        <f t="shared" si="11"/>
        <v>0</v>
      </c>
      <c r="O115" s="183" t="s">
        <v>113</v>
      </c>
      <c r="P115" s="24" t="s">
        <v>5</v>
      </c>
      <c r="Q115" s="159">
        <v>110</v>
      </c>
      <c r="R115" s="209" t="s">
        <v>113</v>
      </c>
      <c r="S115" s="280">
        <f t="shared" si="10"/>
        <v>15</v>
      </c>
      <c r="T115" s="192" t="s">
        <v>113</v>
      </c>
      <c r="U115" s="17" t="s">
        <v>5</v>
      </c>
      <c r="V115" s="28">
        <f t="shared" si="8"/>
        <v>274</v>
      </c>
      <c r="W115" s="209" t="s">
        <v>113</v>
      </c>
      <c r="X115" s="302">
        <f t="shared" si="9"/>
        <v>15</v>
      </c>
      <c r="Y115" s="40" t="s">
        <v>113</v>
      </c>
      <c r="Z115" s="24" t="s">
        <v>5</v>
      </c>
      <c r="AA115" s="37">
        <v>110</v>
      </c>
      <c r="AB115" s="116"/>
      <c r="AC115" s="17" t="s">
        <v>5</v>
      </c>
      <c r="AD115" s="37"/>
      <c r="AE115" s="35">
        <v>111</v>
      </c>
      <c r="AG115" s="222"/>
    </row>
    <row r="116" spans="1:31" ht="13.5">
      <c r="A116" s="5"/>
      <c r="L116" s="16">
        <v>112</v>
      </c>
      <c r="M116" s="15" t="s">
        <v>4</v>
      </c>
      <c r="N116" s="203">
        <f t="shared" si="11"/>
        <v>0</v>
      </c>
      <c r="O116" s="183" t="s">
        <v>113</v>
      </c>
      <c r="P116" s="23" t="s">
        <v>4</v>
      </c>
      <c r="Q116" s="160">
        <v>111</v>
      </c>
      <c r="R116" s="209" t="s">
        <v>113</v>
      </c>
      <c r="S116" s="279">
        <f t="shared" si="10"/>
        <v>15</v>
      </c>
      <c r="T116" s="192" t="s">
        <v>113</v>
      </c>
      <c r="U116" s="15" t="s">
        <v>4</v>
      </c>
      <c r="V116" s="26">
        <f t="shared" si="8"/>
        <v>276</v>
      </c>
      <c r="W116" s="209" t="s">
        <v>113</v>
      </c>
      <c r="X116" s="301">
        <f t="shared" si="9"/>
        <v>15</v>
      </c>
      <c r="Y116" s="40" t="s">
        <v>113</v>
      </c>
      <c r="Z116" s="23" t="s">
        <v>4</v>
      </c>
      <c r="AA116" s="38">
        <v>111</v>
      </c>
      <c r="AB116" s="116"/>
      <c r="AC116" s="15" t="s">
        <v>4</v>
      </c>
      <c r="AD116" s="40"/>
      <c r="AE116" s="16">
        <v>112</v>
      </c>
    </row>
    <row r="117" spans="1:33" ht="13.5">
      <c r="A117" s="5"/>
      <c r="L117" s="35">
        <v>113</v>
      </c>
      <c r="M117" s="17" t="s">
        <v>5</v>
      </c>
      <c r="N117" s="204">
        <f t="shared" si="11"/>
        <v>0</v>
      </c>
      <c r="O117" s="183" t="s">
        <v>113</v>
      </c>
      <c r="P117" s="24" t="s">
        <v>5</v>
      </c>
      <c r="Q117" s="159">
        <v>112</v>
      </c>
      <c r="R117" s="209" t="s">
        <v>113</v>
      </c>
      <c r="S117" s="280">
        <f t="shared" si="10"/>
        <v>15</v>
      </c>
      <c r="T117" s="192" t="s">
        <v>113</v>
      </c>
      <c r="U117" s="17" t="s">
        <v>5</v>
      </c>
      <c r="V117" s="28">
        <f t="shared" si="8"/>
        <v>278</v>
      </c>
      <c r="W117" s="209" t="s">
        <v>113</v>
      </c>
      <c r="X117" s="302">
        <f t="shared" si="9"/>
        <v>15</v>
      </c>
      <c r="Y117" s="40" t="s">
        <v>113</v>
      </c>
      <c r="Z117" s="24" t="s">
        <v>5</v>
      </c>
      <c r="AA117" s="37">
        <v>112</v>
      </c>
      <c r="AB117" s="116"/>
      <c r="AC117" s="17" t="s">
        <v>5</v>
      </c>
      <c r="AD117" s="37"/>
      <c r="AE117" s="35">
        <v>113</v>
      </c>
      <c r="AG117" s="222"/>
    </row>
    <row r="118" spans="1:31" ht="13.5">
      <c r="A118" s="5"/>
      <c r="L118" s="16">
        <v>114</v>
      </c>
      <c r="M118" s="15" t="s">
        <v>4</v>
      </c>
      <c r="N118" s="203">
        <f t="shared" si="11"/>
        <v>0</v>
      </c>
      <c r="O118" s="183" t="s">
        <v>113</v>
      </c>
      <c r="P118" s="23" t="s">
        <v>4</v>
      </c>
      <c r="Q118" s="160">
        <v>113</v>
      </c>
      <c r="R118" s="209" t="s">
        <v>113</v>
      </c>
      <c r="S118" s="279">
        <f t="shared" si="10"/>
        <v>15</v>
      </c>
      <c r="T118" s="192" t="s">
        <v>113</v>
      </c>
      <c r="U118" s="15" t="s">
        <v>4</v>
      </c>
      <c r="V118" s="26">
        <f t="shared" si="8"/>
        <v>280</v>
      </c>
      <c r="W118" s="209" t="s">
        <v>113</v>
      </c>
      <c r="X118" s="301">
        <f t="shared" si="9"/>
        <v>15</v>
      </c>
      <c r="Y118" s="40" t="s">
        <v>113</v>
      </c>
      <c r="Z118" s="23" t="s">
        <v>4</v>
      </c>
      <c r="AA118" s="38">
        <v>113</v>
      </c>
      <c r="AB118" s="116"/>
      <c r="AC118" s="15" t="s">
        <v>4</v>
      </c>
      <c r="AD118" s="40"/>
      <c r="AE118" s="16">
        <v>114</v>
      </c>
    </row>
    <row r="119" spans="1:33" ht="13.5">
      <c r="A119" s="5"/>
      <c r="L119" s="35">
        <v>115</v>
      </c>
      <c r="M119" s="17" t="s">
        <v>5</v>
      </c>
      <c r="N119" s="204">
        <f t="shared" si="11"/>
        <v>0</v>
      </c>
      <c r="O119" s="183" t="s">
        <v>113</v>
      </c>
      <c r="P119" s="24" t="s">
        <v>5</v>
      </c>
      <c r="Q119" s="159">
        <v>114</v>
      </c>
      <c r="R119" s="209" t="s">
        <v>113</v>
      </c>
      <c r="S119" s="280">
        <f t="shared" si="10"/>
        <v>15</v>
      </c>
      <c r="T119" s="192" t="s">
        <v>113</v>
      </c>
      <c r="U119" s="17" t="s">
        <v>5</v>
      </c>
      <c r="V119" s="28">
        <f t="shared" si="8"/>
        <v>282</v>
      </c>
      <c r="W119" s="209" t="s">
        <v>113</v>
      </c>
      <c r="X119" s="302">
        <f t="shared" si="9"/>
        <v>15</v>
      </c>
      <c r="Y119" s="40" t="s">
        <v>113</v>
      </c>
      <c r="Z119" s="24" t="s">
        <v>5</v>
      </c>
      <c r="AA119" s="37">
        <v>114</v>
      </c>
      <c r="AB119" s="116"/>
      <c r="AC119" s="17" t="s">
        <v>5</v>
      </c>
      <c r="AD119" s="37"/>
      <c r="AE119" s="35">
        <v>115</v>
      </c>
      <c r="AG119" s="222"/>
    </row>
    <row r="120" spans="1:31" ht="13.5">
      <c r="A120" s="5"/>
      <c r="L120" s="16">
        <v>116</v>
      </c>
      <c r="M120" s="15" t="s">
        <v>4</v>
      </c>
      <c r="N120" s="203">
        <f t="shared" si="11"/>
        <v>0</v>
      </c>
      <c r="O120" s="183" t="s">
        <v>113</v>
      </c>
      <c r="P120" s="23" t="s">
        <v>4</v>
      </c>
      <c r="Q120" s="160">
        <v>115</v>
      </c>
      <c r="R120" s="209" t="s">
        <v>113</v>
      </c>
      <c r="S120" s="279">
        <f t="shared" si="10"/>
        <v>15</v>
      </c>
      <c r="T120" s="192" t="s">
        <v>113</v>
      </c>
      <c r="U120" s="15" t="s">
        <v>4</v>
      </c>
      <c r="V120" s="26">
        <f t="shared" si="8"/>
        <v>284</v>
      </c>
      <c r="W120" s="209" t="s">
        <v>113</v>
      </c>
      <c r="X120" s="301">
        <f t="shared" si="9"/>
        <v>15</v>
      </c>
      <c r="Y120" s="40" t="s">
        <v>113</v>
      </c>
      <c r="Z120" s="23" t="s">
        <v>4</v>
      </c>
      <c r="AA120" s="38">
        <v>115</v>
      </c>
      <c r="AB120" s="116"/>
      <c r="AC120" s="15" t="s">
        <v>4</v>
      </c>
      <c r="AD120" s="40"/>
      <c r="AE120" s="16">
        <v>116</v>
      </c>
    </row>
    <row r="121" spans="1:33" ht="13.5">
      <c r="A121" s="5"/>
      <c r="L121" s="35">
        <v>117</v>
      </c>
      <c r="M121" s="17" t="s">
        <v>5</v>
      </c>
      <c r="N121" s="204">
        <f t="shared" si="11"/>
        <v>0</v>
      </c>
      <c r="O121" s="183" t="s">
        <v>113</v>
      </c>
      <c r="P121" s="24" t="s">
        <v>5</v>
      </c>
      <c r="Q121" s="159">
        <v>116</v>
      </c>
      <c r="R121" s="209" t="s">
        <v>113</v>
      </c>
      <c r="S121" s="280">
        <f t="shared" si="10"/>
        <v>15</v>
      </c>
      <c r="T121" s="192" t="s">
        <v>113</v>
      </c>
      <c r="U121" s="17" t="s">
        <v>5</v>
      </c>
      <c r="V121" s="28">
        <f t="shared" si="8"/>
        <v>286</v>
      </c>
      <c r="W121" s="209" t="s">
        <v>113</v>
      </c>
      <c r="X121" s="302">
        <f t="shared" si="9"/>
        <v>15</v>
      </c>
      <c r="Y121" s="40" t="s">
        <v>113</v>
      </c>
      <c r="Z121" s="24" t="s">
        <v>5</v>
      </c>
      <c r="AA121" s="37">
        <v>116</v>
      </c>
      <c r="AB121" s="116"/>
      <c r="AC121" s="17" t="s">
        <v>5</v>
      </c>
      <c r="AD121" s="37"/>
      <c r="AE121" s="35">
        <v>117</v>
      </c>
      <c r="AG121" s="222"/>
    </row>
    <row r="122" spans="1:31" ht="13.5">
      <c r="A122" s="5"/>
      <c r="L122" s="16">
        <v>118</v>
      </c>
      <c r="M122" s="15" t="s">
        <v>4</v>
      </c>
      <c r="N122" s="203">
        <f t="shared" si="11"/>
        <v>0</v>
      </c>
      <c r="O122" s="183" t="s">
        <v>113</v>
      </c>
      <c r="P122" s="23" t="s">
        <v>4</v>
      </c>
      <c r="Q122" s="160">
        <v>117</v>
      </c>
      <c r="R122" s="209" t="s">
        <v>113</v>
      </c>
      <c r="S122" s="279">
        <f t="shared" si="10"/>
        <v>15</v>
      </c>
      <c r="T122" s="192" t="s">
        <v>113</v>
      </c>
      <c r="U122" s="15" t="s">
        <v>4</v>
      </c>
      <c r="V122" s="26">
        <f t="shared" si="8"/>
        <v>288</v>
      </c>
      <c r="W122" s="209" t="s">
        <v>113</v>
      </c>
      <c r="X122" s="301">
        <f t="shared" si="9"/>
        <v>15</v>
      </c>
      <c r="Y122" s="40" t="s">
        <v>113</v>
      </c>
      <c r="Z122" s="23" t="s">
        <v>4</v>
      </c>
      <c r="AA122" s="38">
        <v>117</v>
      </c>
      <c r="AB122" s="116"/>
      <c r="AC122" s="15" t="s">
        <v>4</v>
      </c>
      <c r="AD122" s="40"/>
      <c r="AE122" s="16">
        <v>118</v>
      </c>
    </row>
    <row r="123" spans="1:33" ht="13.5">
      <c r="A123" s="5"/>
      <c r="L123" s="35">
        <v>119</v>
      </c>
      <c r="M123" s="17" t="s">
        <v>5</v>
      </c>
      <c r="N123" s="204">
        <f t="shared" si="11"/>
        <v>0</v>
      </c>
      <c r="O123" s="183" t="s">
        <v>113</v>
      </c>
      <c r="P123" s="24" t="s">
        <v>5</v>
      </c>
      <c r="Q123" s="159">
        <v>118</v>
      </c>
      <c r="R123" s="209" t="s">
        <v>113</v>
      </c>
      <c r="S123" s="280">
        <f t="shared" si="10"/>
        <v>15</v>
      </c>
      <c r="T123" s="192" t="s">
        <v>113</v>
      </c>
      <c r="U123" s="17" t="s">
        <v>5</v>
      </c>
      <c r="V123" s="28">
        <f t="shared" si="8"/>
        <v>290</v>
      </c>
      <c r="W123" s="209" t="s">
        <v>113</v>
      </c>
      <c r="X123" s="302">
        <f t="shared" si="9"/>
        <v>15</v>
      </c>
      <c r="Y123" s="40" t="s">
        <v>113</v>
      </c>
      <c r="Z123" s="24" t="s">
        <v>5</v>
      </c>
      <c r="AA123" s="37">
        <v>118</v>
      </c>
      <c r="AB123" s="116"/>
      <c r="AC123" s="17" t="s">
        <v>5</v>
      </c>
      <c r="AD123" s="37"/>
      <c r="AE123" s="35">
        <v>119</v>
      </c>
      <c r="AG123" s="222"/>
    </row>
    <row r="124" spans="1:31" ht="13.5">
      <c r="A124" s="5"/>
      <c r="L124" s="16">
        <v>120</v>
      </c>
      <c r="M124" s="15" t="s">
        <v>4</v>
      </c>
      <c r="N124" s="203">
        <f t="shared" si="11"/>
        <v>0</v>
      </c>
      <c r="O124" s="183" t="s">
        <v>113</v>
      </c>
      <c r="P124" s="23" t="s">
        <v>4</v>
      </c>
      <c r="Q124" s="160">
        <v>119</v>
      </c>
      <c r="R124" s="209" t="s">
        <v>113</v>
      </c>
      <c r="S124" s="279">
        <f t="shared" si="10"/>
        <v>15</v>
      </c>
      <c r="T124" s="192" t="s">
        <v>113</v>
      </c>
      <c r="U124" s="15" t="s">
        <v>4</v>
      </c>
      <c r="V124" s="26">
        <f t="shared" si="8"/>
        <v>292</v>
      </c>
      <c r="W124" s="209" t="s">
        <v>113</v>
      </c>
      <c r="X124" s="301">
        <f t="shared" si="9"/>
        <v>15</v>
      </c>
      <c r="Y124" s="40" t="s">
        <v>113</v>
      </c>
      <c r="Z124" s="23" t="s">
        <v>4</v>
      </c>
      <c r="AA124" s="38">
        <v>119</v>
      </c>
      <c r="AB124" s="116"/>
      <c r="AC124" s="15" t="s">
        <v>4</v>
      </c>
      <c r="AD124" s="40"/>
      <c r="AE124" s="16">
        <v>120</v>
      </c>
    </row>
    <row r="125" spans="1:33" ht="13.5">
      <c r="A125" s="5"/>
      <c r="L125" s="35">
        <v>121</v>
      </c>
      <c r="M125" s="17" t="s">
        <v>5</v>
      </c>
      <c r="N125" s="204">
        <f t="shared" si="11"/>
        <v>0</v>
      </c>
      <c r="O125" s="183" t="s">
        <v>113</v>
      </c>
      <c r="P125" s="24" t="s">
        <v>5</v>
      </c>
      <c r="Q125" s="159">
        <v>120</v>
      </c>
      <c r="R125" s="209" t="s">
        <v>113</v>
      </c>
      <c r="S125" s="280">
        <f t="shared" si="10"/>
        <v>15</v>
      </c>
      <c r="T125" s="192" t="s">
        <v>113</v>
      </c>
      <c r="U125" s="17" t="s">
        <v>5</v>
      </c>
      <c r="V125" s="28">
        <f t="shared" si="8"/>
        <v>294</v>
      </c>
      <c r="W125" s="209" t="s">
        <v>113</v>
      </c>
      <c r="X125" s="302">
        <f t="shared" si="9"/>
        <v>15</v>
      </c>
      <c r="Y125" s="40" t="s">
        <v>113</v>
      </c>
      <c r="Z125" s="24" t="s">
        <v>5</v>
      </c>
      <c r="AA125" s="37">
        <v>120</v>
      </c>
      <c r="AB125" s="116"/>
      <c r="AC125" s="17" t="s">
        <v>5</v>
      </c>
      <c r="AD125" s="37"/>
      <c r="AE125" s="35">
        <v>121</v>
      </c>
      <c r="AG125" s="222"/>
    </row>
    <row r="126" spans="1:31" ht="13.5">
      <c r="A126" s="5"/>
      <c r="L126" s="16">
        <v>122</v>
      </c>
      <c r="M126" s="15" t="s">
        <v>4</v>
      </c>
      <c r="N126" s="203">
        <f t="shared" si="11"/>
        <v>0</v>
      </c>
      <c r="O126" s="183" t="s">
        <v>113</v>
      </c>
      <c r="P126" s="23" t="s">
        <v>4</v>
      </c>
      <c r="Q126" s="160">
        <v>121</v>
      </c>
      <c r="R126" s="209" t="s">
        <v>113</v>
      </c>
      <c r="S126" s="279">
        <f t="shared" si="10"/>
        <v>15</v>
      </c>
      <c r="T126" s="192" t="s">
        <v>113</v>
      </c>
      <c r="U126" s="15" t="s">
        <v>4</v>
      </c>
      <c r="V126" s="26">
        <f aca="true" t="shared" si="12" ref="V126:V175">V125+2</f>
        <v>296</v>
      </c>
      <c r="W126" s="209" t="s">
        <v>113</v>
      </c>
      <c r="X126" s="301">
        <f t="shared" si="9"/>
        <v>15</v>
      </c>
      <c r="Y126" s="40" t="s">
        <v>113</v>
      </c>
      <c r="Z126" s="23" t="s">
        <v>4</v>
      </c>
      <c r="AA126" s="38">
        <v>121</v>
      </c>
      <c r="AB126" s="116"/>
      <c r="AC126" s="15" t="s">
        <v>4</v>
      </c>
      <c r="AD126" s="40"/>
      <c r="AE126" s="16">
        <v>122</v>
      </c>
    </row>
    <row r="127" spans="1:33" ht="13.5">
      <c r="A127" s="5"/>
      <c r="L127" s="35">
        <v>123</v>
      </c>
      <c r="M127" s="17" t="s">
        <v>5</v>
      </c>
      <c r="N127" s="204">
        <f t="shared" si="11"/>
        <v>0</v>
      </c>
      <c r="O127" s="183" t="s">
        <v>113</v>
      </c>
      <c r="P127" s="24" t="s">
        <v>5</v>
      </c>
      <c r="Q127" s="159">
        <v>122</v>
      </c>
      <c r="R127" s="209" t="s">
        <v>113</v>
      </c>
      <c r="S127" s="280">
        <f t="shared" si="10"/>
        <v>15</v>
      </c>
      <c r="T127" s="192" t="s">
        <v>113</v>
      </c>
      <c r="U127" s="17" t="s">
        <v>5</v>
      </c>
      <c r="V127" s="28">
        <f t="shared" si="12"/>
        <v>298</v>
      </c>
      <c r="W127" s="209" t="s">
        <v>113</v>
      </c>
      <c r="X127" s="302">
        <f t="shared" si="9"/>
        <v>15</v>
      </c>
      <c r="Y127" s="40" t="s">
        <v>113</v>
      </c>
      <c r="Z127" s="24" t="s">
        <v>5</v>
      </c>
      <c r="AA127" s="37">
        <v>122</v>
      </c>
      <c r="AB127" s="116"/>
      <c r="AC127" s="17" t="s">
        <v>5</v>
      </c>
      <c r="AD127" s="37"/>
      <c r="AE127" s="35">
        <v>123</v>
      </c>
      <c r="AG127" s="222"/>
    </row>
    <row r="128" spans="1:31" ht="13.5">
      <c r="A128" s="5"/>
      <c r="L128" s="16">
        <v>124</v>
      </c>
      <c r="M128" s="15" t="s">
        <v>4</v>
      </c>
      <c r="N128" s="203">
        <f t="shared" si="11"/>
        <v>0</v>
      </c>
      <c r="O128" s="183" t="s">
        <v>113</v>
      </c>
      <c r="P128" s="23" t="s">
        <v>4</v>
      </c>
      <c r="Q128" s="160">
        <v>123</v>
      </c>
      <c r="R128" s="209" t="s">
        <v>113</v>
      </c>
      <c r="S128" s="279">
        <f t="shared" si="10"/>
        <v>15</v>
      </c>
      <c r="T128" s="192" t="s">
        <v>113</v>
      </c>
      <c r="U128" s="15" t="s">
        <v>4</v>
      </c>
      <c r="V128" s="26">
        <f t="shared" si="12"/>
        <v>300</v>
      </c>
      <c r="W128" s="209" t="s">
        <v>113</v>
      </c>
      <c r="X128" s="301">
        <f t="shared" si="9"/>
        <v>15</v>
      </c>
      <c r="Y128" s="40" t="s">
        <v>113</v>
      </c>
      <c r="Z128" s="23" t="s">
        <v>4</v>
      </c>
      <c r="AA128" s="38">
        <v>123</v>
      </c>
      <c r="AB128" s="116"/>
      <c r="AC128" s="15" t="s">
        <v>4</v>
      </c>
      <c r="AD128" s="40"/>
      <c r="AE128" s="16">
        <v>124</v>
      </c>
    </row>
    <row r="129" spans="1:33" ht="13.5">
      <c r="A129" s="5"/>
      <c r="L129" s="35">
        <v>125</v>
      </c>
      <c r="M129" s="17" t="s">
        <v>5</v>
      </c>
      <c r="N129" s="204">
        <f t="shared" si="11"/>
        <v>0</v>
      </c>
      <c r="O129" s="183" t="s">
        <v>113</v>
      </c>
      <c r="P129" s="24" t="s">
        <v>5</v>
      </c>
      <c r="Q129" s="159">
        <v>124</v>
      </c>
      <c r="R129" s="209" t="s">
        <v>113</v>
      </c>
      <c r="S129" s="280">
        <f t="shared" si="10"/>
        <v>15</v>
      </c>
      <c r="T129" s="192" t="s">
        <v>113</v>
      </c>
      <c r="U129" s="17" t="s">
        <v>5</v>
      </c>
      <c r="V129" s="28">
        <f t="shared" si="12"/>
        <v>302</v>
      </c>
      <c r="W129" s="209" t="s">
        <v>113</v>
      </c>
      <c r="X129" s="302">
        <f t="shared" si="9"/>
        <v>15</v>
      </c>
      <c r="Y129" s="40" t="s">
        <v>113</v>
      </c>
      <c r="Z129" s="24" t="s">
        <v>5</v>
      </c>
      <c r="AA129" s="37">
        <v>124</v>
      </c>
      <c r="AB129" s="116"/>
      <c r="AC129" s="17" t="s">
        <v>5</v>
      </c>
      <c r="AD129" s="37"/>
      <c r="AE129" s="35">
        <v>125</v>
      </c>
      <c r="AG129" s="222"/>
    </row>
    <row r="130" spans="12:31" ht="13.5">
      <c r="L130" s="16">
        <v>126</v>
      </c>
      <c r="M130" s="15" t="s">
        <v>4</v>
      </c>
      <c r="N130" s="203">
        <f t="shared" si="11"/>
        <v>0</v>
      </c>
      <c r="O130" s="183" t="s">
        <v>113</v>
      </c>
      <c r="P130" s="23" t="s">
        <v>4</v>
      </c>
      <c r="Q130" s="160">
        <v>125</v>
      </c>
      <c r="R130" s="209" t="s">
        <v>113</v>
      </c>
      <c r="S130" s="279">
        <f t="shared" si="10"/>
        <v>15</v>
      </c>
      <c r="T130" s="192" t="s">
        <v>113</v>
      </c>
      <c r="U130" s="15" t="s">
        <v>4</v>
      </c>
      <c r="V130" s="26">
        <f t="shared" si="12"/>
        <v>304</v>
      </c>
      <c r="W130" s="209" t="s">
        <v>113</v>
      </c>
      <c r="X130" s="301">
        <f t="shared" si="9"/>
        <v>15</v>
      </c>
      <c r="Y130" s="40" t="s">
        <v>113</v>
      </c>
      <c r="Z130" s="23" t="s">
        <v>4</v>
      </c>
      <c r="AA130" s="38">
        <v>125</v>
      </c>
      <c r="AB130" s="116"/>
      <c r="AC130" s="15" t="s">
        <v>4</v>
      </c>
      <c r="AD130" s="40"/>
      <c r="AE130" s="16">
        <v>126</v>
      </c>
    </row>
    <row r="131" spans="12:33" ht="13.5">
      <c r="L131" s="35">
        <v>127</v>
      </c>
      <c r="M131" s="17" t="s">
        <v>5</v>
      </c>
      <c r="N131" s="204">
        <f t="shared" si="11"/>
        <v>0</v>
      </c>
      <c r="O131" s="183" t="s">
        <v>113</v>
      </c>
      <c r="P131" s="24" t="s">
        <v>5</v>
      </c>
      <c r="Q131" s="159">
        <v>126</v>
      </c>
      <c r="R131" s="209" t="s">
        <v>113</v>
      </c>
      <c r="S131" s="280">
        <f t="shared" si="10"/>
        <v>15</v>
      </c>
      <c r="T131" s="192" t="s">
        <v>113</v>
      </c>
      <c r="U131" s="17" t="s">
        <v>5</v>
      </c>
      <c r="V131" s="28">
        <f t="shared" si="12"/>
        <v>306</v>
      </c>
      <c r="W131" s="209" t="s">
        <v>113</v>
      </c>
      <c r="X131" s="302">
        <f t="shared" si="9"/>
        <v>15</v>
      </c>
      <c r="Y131" s="40" t="s">
        <v>113</v>
      </c>
      <c r="Z131" s="24" t="s">
        <v>5</v>
      </c>
      <c r="AA131" s="37">
        <v>126</v>
      </c>
      <c r="AB131" s="116"/>
      <c r="AC131" s="17" t="s">
        <v>5</v>
      </c>
      <c r="AD131" s="37"/>
      <c r="AE131" s="35">
        <v>127</v>
      </c>
      <c r="AG131" s="222"/>
    </row>
    <row r="132" spans="12:31" ht="16.5" customHeight="1">
      <c r="L132" s="16">
        <v>128</v>
      </c>
      <c r="M132" s="15" t="s">
        <v>4</v>
      </c>
      <c r="N132" s="203">
        <f t="shared" si="11"/>
        <v>0</v>
      </c>
      <c r="O132" s="183" t="s">
        <v>113</v>
      </c>
      <c r="P132" s="23" t="s">
        <v>4</v>
      </c>
      <c r="Q132" s="160">
        <v>127</v>
      </c>
      <c r="R132" s="209" t="s">
        <v>113</v>
      </c>
      <c r="S132" s="279">
        <f t="shared" si="10"/>
        <v>15</v>
      </c>
      <c r="T132" s="192" t="s">
        <v>113</v>
      </c>
      <c r="U132" s="15" t="s">
        <v>4</v>
      </c>
      <c r="V132" s="26">
        <f t="shared" si="12"/>
        <v>308</v>
      </c>
      <c r="W132" s="209" t="s">
        <v>113</v>
      </c>
      <c r="X132" s="301">
        <f t="shared" si="9"/>
        <v>15</v>
      </c>
      <c r="Y132" s="40" t="s">
        <v>113</v>
      </c>
      <c r="Z132" s="23" t="s">
        <v>4</v>
      </c>
      <c r="AA132" s="38">
        <v>127</v>
      </c>
      <c r="AB132" s="116"/>
      <c r="AC132" s="15" t="s">
        <v>4</v>
      </c>
      <c r="AD132" s="40"/>
      <c r="AE132" s="16">
        <v>128</v>
      </c>
    </row>
    <row r="133" spans="12:33" ht="13.5">
      <c r="L133" s="35">
        <v>129</v>
      </c>
      <c r="M133" s="17" t="s">
        <v>5</v>
      </c>
      <c r="N133" s="204">
        <f t="shared" si="11"/>
        <v>0</v>
      </c>
      <c r="O133" s="183" t="s">
        <v>113</v>
      </c>
      <c r="P133" s="24" t="s">
        <v>5</v>
      </c>
      <c r="Q133" s="159">
        <v>128</v>
      </c>
      <c r="R133" s="209" t="s">
        <v>113</v>
      </c>
      <c r="S133" s="280">
        <f t="shared" si="10"/>
        <v>15</v>
      </c>
      <c r="T133" s="192" t="s">
        <v>113</v>
      </c>
      <c r="U133" s="17" t="s">
        <v>5</v>
      </c>
      <c r="V133" s="28">
        <f t="shared" si="12"/>
        <v>310</v>
      </c>
      <c r="W133" s="209" t="s">
        <v>113</v>
      </c>
      <c r="X133" s="302">
        <f t="shared" si="9"/>
        <v>15</v>
      </c>
      <c r="Y133" s="40" t="s">
        <v>113</v>
      </c>
      <c r="Z133" s="24" t="s">
        <v>5</v>
      </c>
      <c r="AA133" s="37">
        <v>128</v>
      </c>
      <c r="AB133" s="116"/>
      <c r="AC133" s="17" t="s">
        <v>5</v>
      </c>
      <c r="AD133" s="37"/>
      <c r="AE133" s="35">
        <v>129</v>
      </c>
      <c r="AG133" s="222"/>
    </row>
    <row r="134" spans="12:31" ht="13.5">
      <c r="L134" s="16">
        <v>130</v>
      </c>
      <c r="M134" s="15" t="s">
        <v>4</v>
      </c>
      <c r="N134" s="203">
        <f t="shared" si="11"/>
        <v>0</v>
      </c>
      <c r="O134" s="183" t="s">
        <v>113</v>
      </c>
      <c r="P134" s="23" t="s">
        <v>4</v>
      </c>
      <c r="Q134" s="160">
        <v>129</v>
      </c>
      <c r="R134" s="209" t="s">
        <v>113</v>
      </c>
      <c r="S134" s="279">
        <f t="shared" si="10"/>
        <v>15</v>
      </c>
      <c r="T134" s="192" t="s">
        <v>113</v>
      </c>
      <c r="U134" s="15" t="s">
        <v>4</v>
      </c>
      <c r="V134" s="26">
        <f t="shared" si="12"/>
        <v>312</v>
      </c>
      <c r="W134" s="209" t="s">
        <v>113</v>
      </c>
      <c r="X134" s="301">
        <f t="shared" si="9"/>
        <v>15</v>
      </c>
      <c r="Y134" s="40" t="s">
        <v>113</v>
      </c>
      <c r="Z134" s="23" t="s">
        <v>4</v>
      </c>
      <c r="AA134" s="38">
        <v>129</v>
      </c>
      <c r="AB134" s="116"/>
      <c r="AC134" s="15" t="s">
        <v>4</v>
      </c>
      <c r="AD134" s="40"/>
      <c r="AE134" s="16">
        <v>130</v>
      </c>
    </row>
    <row r="135" spans="12:33" ht="13.5">
      <c r="L135" s="35">
        <v>131</v>
      </c>
      <c r="M135" s="17" t="s">
        <v>5</v>
      </c>
      <c r="N135" s="204">
        <f t="shared" si="11"/>
        <v>0</v>
      </c>
      <c r="O135" s="183" t="s">
        <v>113</v>
      </c>
      <c r="P135" s="24" t="s">
        <v>5</v>
      </c>
      <c r="Q135" s="159">
        <v>130</v>
      </c>
      <c r="R135" s="209" t="s">
        <v>113</v>
      </c>
      <c r="S135" s="280">
        <f t="shared" si="10"/>
        <v>15</v>
      </c>
      <c r="T135" s="192" t="s">
        <v>113</v>
      </c>
      <c r="U135" s="17" t="s">
        <v>5</v>
      </c>
      <c r="V135" s="28">
        <f t="shared" si="12"/>
        <v>314</v>
      </c>
      <c r="W135" s="209" t="s">
        <v>113</v>
      </c>
      <c r="X135" s="302">
        <f t="shared" si="9"/>
        <v>15</v>
      </c>
      <c r="Y135" s="40" t="s">
        <v>113</v>
      </c>
      <c r="Z135" s="24" t="s">
        <v>5</v>
      </c>
      <c r="AA135" s="37">
        <v>130</v>
      </c>
      <c r="AB135" s="116"/>
      <c r="AC135" s="17" t="s">
        <v>5</v>
      </c>
      <c r="AD135" s="37"/>
      <c r="AE135" s="35">
        <v>131</v>
      </c>
      <c r="AG135" s="222"/>
    </row>
    <row r="136" spans="12:31" ht="13.5">
      <c r="L136" s="16">
        <v>132</v>
      </c>
      <c r="M136" s="15" t="s">
        <v>4</v>
      </c>
      <c r="N136" s="203">
        <f t="shared" si="11"/>
        <v>0</v>
      </c>
      <c r="O136" s="183" t="s">
        <v>113</v>
      </c>
      <c r="P136" s="23" t="s">
        <v>4</v>
      </c>
      <c r="Q136" s="160">
        <v>131</v>
      </c>
      <c r="R136" s="209" t="s">
        <v>113</v>
      </c>
      <c r="S136" s="279">
        <f t="shared" si="10"/>
        <v>15</v>
      </c>
      <c r="T136" s="192" t="s">
        <v>113</v>
      </c>
      <c r="U136" s="15" t="s">
        <v>4</v>
      </c>
      <c r="V136" s="26">
        <f t="shared" si="12"/>
        <v>316</v>
      </c>
      <c r="W136" s="209" t="s">
        <v>113</v>
      </c>
      <c r="X136" s="301">
        <f aca="true" t="shared" si="13" ref="X136:X177">X135</f>
        <v>15</v>
      </c>
      <c r="Y136" s="40" t="s">
        <v>113</v>
      </c>
      <c r="Z136" s="23" t="s">
        <v>4</v>
      </c>
      <c r="AA136" s="38">
        <v>131</v>
      </c>
      <c r="AB136" s="116"/>
      <c r="AC136" s="15" t="s">
        <v>4</v>
      </c>
      <c r="AD136" s="40"/>
      <c r="AE136" s="16">
        <v>132</v>
      </c>
    </row>
    <row r="137" spans="12:33" ht="13.5">
      <c r="L137" s="35">
        <v>133</v>
      </c>
      <c r="M137" s="17" t="s">
        <v>5</v>
      </c>
      <c r="N137" s="204">
        <f t="shared" si="11"/>
        <v>0</v>
      </c>
      <c r="O137" s="183" t="s">
        <v>113</v>
      </c>
      <c r="P137" s="24" t="s">
        <v>5</v>
      </c>
      <c r="Q137" s="159">
        <v>132</v>
      </c>
      <c r="R137" s="209" t="s">
        <v>113</v>
      </c>
      <c r="S137" s="280">
        <f t="shared" si="10"/>
        <v>15</v>
      </c>
      <c r="T137" s="192" t="s">
        <v>113</v>
      </c>
      <c r="U137" s="17" t="s">
        <v>5</v>
      </c>
      <c r="V137" s="28">
        <f t="shared" si="12"/>
        <v>318</v>
      </c>
      <c r="W137" s="209" t="s">
        <v>113</v>
      </c>
      <c r="X137" s="302">
        <f t="shared" si="13"/>
        <v>15</v>
      </c>
      <c r="Y137" s="40" t="s">
        <v>113</v>
      </c>
      <c r="Z137" s="24" t="s">
        <v>5</v>
      </c>
      <c r="AA137" s="37">
        <v>132</v>
      </c>
      <c r="AB137" s="116"/>
      <c r="AC137" s="17" t="s">
        <v>5</v>
      </c>
      <c r="AD137" s="37"/>
      <c r="AE137" s="35">
        <v>133</v>
      </c>
      <c r="AG137" s="222"/>
    </row>
    <row r="138" spans="12:31" ht="13.5">
      <c r="L138" s="16">
        <v>134</v>
      </c>
      <c r="M138" s="15" t="s">
        <v>4</v>
      </c>
      <c r="N138" s="203">
        <f t="shared" si="11"/>
        <v>0</v>
      </c>
      <c r="O138" s="183" t="s">
        <v>113</v>
      </c>
      <c r="P138" s="23" t="s">
        <v>4</v>
      </c>
      <c r="Q138" s="160">
        <v>133</v>
      </c>
      <c r="R138" s="209" t="s">
        <v>113</v>
      </c>
      <c r="S138" s="279">
        <f t="shared" si="10"/>
        <v>15</v>
      </c>
      <c r="T138" s="192" t="s">
        <v>113</v>
      </c>
      <c r="U138" s="15" t="s">
        <v>4</v>
      </c>
      <c r="V138" s="26">
        <f t="shared" si="12"/>
        <v>320</v>
      </c>
      <c r="W138" s="209" t="s">
        <v>113</v>
      </c>
      <c r="X138" s="301">
        <f t="shared" si="13"/>
        <v>15</v>
      </c>
      <c r="Y138" s="40" t="s">
        <v>113</v>
      </c>
      <c r="Z138" s="23" t="s">
        <v>4</v>
      </c>
      <c r="AA138" s="38">
        <v>133</v>
      </c>
      <c r="AB138" s="116"/>
      <c r="AC138" s="15" t="s">
        <v>4</v>
      </c>
      <c r="AD138" s="40"/>
      <c r="AE138" s="16">
        <v>134</v>
      </c>
    </row>
    <row r="139" spans="12:33" ht="13.5">
      <c r="L139" s="35">
        <v>135</v>
      </c>
      <c r="M139" s="17" t="s">
        <v>5</v>
      </c>
      <c r="N139" s="204">
        <f t="shared" si="11"/>
        <v>0</v>
      </c>
      <c r="O139" s="183" t="s">
        <v>113</v>
      </c>
      <c r="P139" s="24" t="s">
        <v>5</v>
      </c>
      <c r="Q139" s="159">
        <v>134</v>
      </c>
      <c r="R139" s="209" t="s">
        <v>113</v>
      </c>
      <c r="S139" s="280">
        <f t="shared" si="10"/>
        <v>15</v>
      </c>
      <c r="T139" s="192" t="s">
        <v>113</v>
      </c>
      <c r="U139" s="17" t="s">
        <v>5</v>
      </c>
      <c r="V139" s="28">
        <f t="shared" si="12"/>
        <v>322</v>
      </c>
      <c r="W139" s="209" t="s">
        <v>113</v>
      </c>
      <c r="X139" s="302">
        <f t="shared" si="13"/>
        <v>15</v>
      </c>
      <c r="Y139" s="40" t="s">
        <v>113</v>
      </c>
      <c r="Z139" s="24" t="s">
        <v>5</v>
      </c>
      <c r="AA139" s="37">
        <v>134</v>
      </c>
      <c r="AB139" s="116"/>
      <c r="AC139" s="17" t="s">
        <v>5</v>
      </c>
      <c r="AD139" s="37"/>
      <c r="AE139" s="35">
        <v>135</v>
      </c>
      <c r="AG139" s="222"/>
    </row>
    <row r="140" spans="12:31" ht="13.5">
      <c r="L140" s="16">
        <v>136</v>
      </c>
      <c r="M140" s="15" t="s">
        <v>4</v>
      </c>
      <c r="N140" s="203">
        <f t="shared" si="11"/>
        <v>0</v>
      </c>
      <c r="O140" s="183" t="s">
        <v>113</v>
      </c>
      <c r="P140" s="23" t="s">
        <v>4</v>
      </c>
      <c r="Q140" s="160">
        <v>135</v>
      </c>
      <c r="R140" s="209" t="s">
        <v>113</v>
      </c>
      <c r="S140" s="279">
        <f aca="true" t="shared" si="14" ref="S140:S177">S139</f>
        <v>15</v>
      </c>
      <c r="T140" s="192" t="s">
        <v>113</v>
      </c>
      <c r="U140" s="15" t="s">
        <v>4</v>
      </c>
      <c r="V140" s="26">
        <f t="shared" si="12"/>
        <v>324</v>
      </c>
      <c r="W140" s="209" t="s">
        <v>113</v>
      </c>
      <c r="X140" s="301">
        <f t="shared" si="13"/>
        <v>15</v>
      </c>
      <c r="Y140" s="40" t="s">
        <v>113</v>
      </c>
      <c r="Z140" s="23" t="s">
        <v>4</v>
      </c>
      <c r="AA140" s="38">
        <v>135</v>
      </c>
      <c r="AB140" s="116"/>
      <c r="AC140" s="15" t="s">
        <v>4</v>
      </c>
      <c r="AD140" s="40"/>
      <c r="AE140" s="16">
        <v>136</v>
      </c>
    </row>
    <row r="141" spans="12:33" ht="13.5">
      <c r="L141" s="35">
        <v>137</v>
      </c>
      <c r="M141" s="17" t="s">
        <v>5</v>
      </c>
      <c r="N141" s="204">
        <f t="shared" si="11"/>
        <v>0</v>
      </c>
      <c r="O141" s="183" t="s">
        <v>113</v>
      </c>
      <c r="P141" s="24" t="s">
        <v>5</v>
      </c>
      <c r="Q141" s="159">
        <v>136</v>
      </c>
      <c r="R141" s="209" t="s">
        <v>113</v>
      </c>
      <c r="S141" s="280">
        <f t="shared" si="14"/>
        <v>15</v>
      </c>
      <c r="T141" s="192" t="s">
        <v>113</v>
      </c>
      <c r="U141" s="17" t="s">
        <v>5</v>
      </c>
      <c r="V141" s="28">
        <f t="shared" si="12"/>
        <v>326</v>
      </c>
      <c r="W141" s="209" t="s">
        <v>113</v>
      </c>
      <c r="X141" s="302">
        <f t="shared" si="13"/>
        <v>15</v>
      </c>
      <c r="Y141" s="40" t="s">
        <v>113</v>
      </c>
      <c r="Z141" s="24" t="s">
        <v>5</v>
      </c>
      <c r="AA141" s="37">
        <v>136</v>
      </c>
      <c r="AB141" s="116"/>
      <c r="AC141" s="17" t="s">
        <v>5</v>
      </c>
      <c r="AD141" s="37"/>
      <c r="AE141" s="35">
        <v>137</v>
      </c>
      <c r="AG141" s="222"/>
    </row>
    <row r="142" spans="12:31" ht="13.5">
      <c r="L142" s="16">
        <v>138</v>
      </c>
      <c r="M142" s="15" t="s">
        <v>4</v>
      </c>
      <c r="N142" s="203">
        <f t="shared" si="11"/>
        <v>0</v>
      </c>
      <c r="O142" s="183" t="s">
        <v>113</v>
      </c>
      <c r="P142" s="23" t="s">
        <v>4</v>
      </c>
      <c r="Q142" s="160">
        <v>137</v>
      </c>
      <c r="R142" s="209" t="s">
        <v>113</v>
      </c>
      <c r="S142" s="279">
        <f t="shared" si="14"/>
        <v>15</v>
      </c>
      <c r="T142" s="192" t="s">
        <v>113</v>
      </c>
      <c r="U142" s="15" t="s">
        <v>4</v>
      </c>
      <c r="V142" s="26">
        <f t="shared" si="12"/>
        <v>328</v>
      </c>
      <c r="W142" s="209" t="s">
        <v>113</v>
      </c>
      <c r="X142" s="301">
        <f t="shared" si="13"/>
        <v>15</v>
      </c>
      <c r="Y142" s="40" t="s">
        <v>113</v>
      </c>
      <c r="Z142" s="23" t="s">
        <v>4</v>
      </c>
      <c r="AA142" s="38">
        <v>137</v>
      </c>
      <c r="AB142" s="116"/>
      <c r="AC142" s="15" t="s">
        <v>4</v>
      </c>
      <c r="AD142" s="40"/>
      <c r="AE142" s="16">
        <v>138</v>
      </c>
    </row>
    <row r="143" spans="12:33" ht="13.5">
      <c r="L143" s="35">
        <v>139</v>
      </c>
      <c r="M143" s="17" t="s">
        <v>5</v>
      </c>
      <c r="N143" s="204">
        <f t="shared" si="11"/>
        <v>0</v>
      </c>
      <c r="O143" s="183" t="s">
        <v>113</v>
      </c>
      <c r="P143" s="24" t="s">
        <v>5</v>
      </c>
      <c r="Q143" s="159">
        <v>138</v>
      </c>
      <c r="R143" s="209" t="s">
        <v>113</v>
      </c>
      <c r="S143" s="280">
        <f t="shared" si="14"/>
        <v>15</v>
      </c>
      <c r="T143" s="192" t="s">
        <v>113</v>
      </c>
      <c r="U143" s="17" t="s">
        <v>5</v>
      </c>
      <c r="V143" s="28">
        <f t="shared" si="12"/>
        <v>330</v>
      </c>
      <c r="W143" s="209" t="s">
        <v>113</v>
      </c>
      <c r="X143" s="302">
        <f t="shared" si="13"/>
        <v>15</v>
      </c>
      <c r="Y143" s="40" t="s">
        <v>113</v>
      </c>
      <c r="Z143" s="24" t="s">
        <v>5</v>
      </c>
      <c r="AA143" s="37">
        <v>138</v>
      </c>
      <c r="AB143" s="116"/>
      <c r="AC143" s="17" t="s">
        <v>5</v>
      </c>
      <c r="AD143" s="37"/>
      <c r="AE143" s="35">
        <v>139</v>
      </c>
      <c r="AG143" s="222"/>
    </row>
    <row r="144" spans="12:31" ht="13.5">
      <c r="L144" s="16">
        <v>140</v>
      </c>
      <c r="M144" s="15" t="s">
        <v>4</v>
      </c>
      <c r="N144" s="203">
        <f t="shared" si="11"/>
        <v>0</v>
      </c>
      <c r="O144" s="183" t="s">
        <v>113</v>
      </c>
      <c r="P144" s="23" t="s">
        <v>4</v>
      </c>
      <c r="Q144" s="160">
        <v>139</v>
      </c>
      <c r="R144" s="209" t="s">
        <v>113</v>
      </c>
      <c r="S144" s="279">
        <f t="shared" si="14"/>
        <v>15</v>
      </c>
      <c r="T144" s="192" t="s">
        <v>113</v>
      </c>
      <c r="U144" s="15" t="s">
        <v>4</v>
      </c>
      <c r="V144" s="26">
        <f t="shared" si="12"/>
        <v>332</v>
      </c>
      <c r="W144" s="209" t="s">
        <v>113</v>
      </c>
      <c r="X144" s="301">
        <f t="shared" si="13"/>
        <v>15</v>
      </c>
      <c r="Y144" s="40" t="s">
        <v>113</v>
      </c>
      <c r="Z144" s="23" t="s">
        <v>4</v>
      </c>
      <c r="AA144" s="38">
        <v>139</v>
      </c>
      <c r="AB144" s="116"/>
      <c r="AC144" s="15" t="s">
        <v>4</v>
      </c>
      <c r="AD144" s="40"/>
      <c r="AE144" s="16">
        <v>140</v>
      </c>
    </row>
    <row r="145" spans="12:33" ht="13.5">
      <c r="L145" s="35">
        <v>141</v>
      </c>
      <c r="M145" s="17" t="s">
        <v>5</v>
      </c>
      <c r="N145" s="204">
        <f t="shared" si="11"/>
        <v>0</v>
      </c>
      <c r="O145" s="183" t="s">
        <v>113</v>
      </c>
      <c r="P145" s="24" t="s">
        <v>5</v>
      </c>
      <c r="Q145" s="159">
        <v>140</v>
      </c>
      <c r="R145" s="209" t="s">
        <v>113</v>
      </c>
      <c r="S145" s="280">
        <f t="shared" si="14"/>
        <v>15</v>
      </c>
      <c r="T145" s="192" t="s">
        <v>113</v>
      </c>
      <c r="U145" s="17" t="s">
        <v>5</v>
      </c>
      <c r="V145" s="28">
        <f t="shared" si="12"/>
        <v>334</v>
      </c>
      <c r="W145" s="209" t="s">
        <v>113</v>
      </c>
      <c r="X145" s="302">
        <f t="shared" si="13"/>
        <v>15</v>
      </c>
      <c r="Y145" s="40" t="s">
        <v>113</v>
      </c>
      <c r="Z145" s="24" t="s">
        <v>5</v>
      </c>
      <c r="AA145" s="37">
        <v>140</v>
      </c>
      <c r="AB145" s="116"/>
      <c r="AC145" s="17" t="s">
        <v>5</v>
      </c>
      <c r="AD145" s="37"/>
      <c r="AE145" s="35">
        <v>141</v>
      </c>
      <c r="AG145" s="222"/>
    </row>
    <row r="146" spans="12:31" ht="13.5">
      <c r="L146" s="16">
        <v>142</v>
      </c>
      <c r="M146" s="15" t="s">
        <v>4</v>
      </c>
      <c r="N146" s="203">
        <f t="shared" si="11"/>
        <v>0</v>
      </c>
      <c r="O146" s="183" t="s">
        <v>113</v>
      </c>
      <c r="P146" s="23" t="s">
        <v>4</v>
      </c>
      <c r="Q146" s="160">
        <v>141</v>
      </c>
      <c r="R146" s="209" t="s">
        <v>113</v>
      </c>
      <c r="S146" s="279">
        <f t="shared" si="14"/>
        <v>15</v>
      </c>
      <c r="T146" s="192" t="s">
        <v>113</v>
      </c>
      <c r="U146" s="15" t="s">
        <v>4</v>
      </c>
      <c r="V146" s="26">
        <f t="shared" si="12"/>
        <v>336</v>
      </c>
      <c r="W146" s="209" t="s">
        <v>113</v>
      </c>
      <c r="X146" s="301">
        <f t="shared" si="13"/>
        <v>15</v>
      </c>
      <c r="Y146" s="40" t="s">
        <v>113</v>
      </c>
      <c r="Z146" s="23" t="s">
        <v>4</v>
      </c>
      <c r="AA146" s="38">
        <v>141</v>
      </c>
      <c r="AB146" s="116"/>
      <c r="AC146" s="15" t="s">
        <v>4</v>
      </c>
      <c r="AD146" s="40"/>
      <c r="AE146" s="16">
        <v>142</v>
      </c>
    </row>
    <row r="147" spans="12:33" ht="13.5">
      <c r="L147" s="35">
        <v>143</v>
      </c>
      <c r="M147" s="17" t="s">
        <v>5</v>
      </c>
      <c r="N147" s="204">
        <f t="shared" si="11"/>
        <v>0</v>
      </c>
      <c r="O147" s="183" t="s">
        <v>113</v>
      </c>
      <c r="P147" s="24" t="s">
        <v>5</v>
      </c>
      <c r="Q147" s="159">
        <v>142</v>
      </c>
      <c r="R147" s="209" t="s">
        <v>113</v>
      </c>
      <c r="S147" s="280">
        <f t="shared" si="14"/>
        <v>15</v>
      </c>
      <c r="T147" s="192" t="s">
        <v>113</v>
      </c>
      <c r="U147" s="17" t="s">
        <v>5</v>
      </c>
      <c r="V147" s="28">
        <f t="shared" si="12"/>
        <v>338</v>
      </c>
      <c r="W147" s="209" t="s">
        <v>113</v>
      </c>
      <c r="X147" s="302">
        <f t="shared" si="13"/>
        <v>15</v>
      </c>
      <c r="Y147" s="40" t="s">
        <v>113</v>
      </c>
      <c r="Z147" s="24" t="s">
        <v>5</v>
      </c>
      <c r="AA147" s="37">
        <v>142</v>
      </c>
      <c r="AB147" s="116"/>
      <c r="AC147" s="17" t="s">
        <v>5</v>
      </c>
      <c r="AD147" s="37"/>
      <c r="AE147" s="35">
        <v>143</v>
      </c>
      <c r="AG147" s="222"/>
    </row>
    <row r="148" spans="12:31" ht="13.5">
      <c r="L148" s="16">
        <v>144</v>
      </c>
      <c r="M148" s="15" t="s">
        <v>4</v>
      </c>
      <c r="N148" s="203">
        <f t="shared" si="11"/>
        <v>0</v>
      </c>
      <c r="O148" s="183" t="s">
        <v>113</v>
      </c>
      <c r="P148" s="23" t="s">
        <v>4</v>
      </c>
      <c r="Q148" s="160">
        <v>143</v>
      </c>
      <c r="R148" s="209" t="s">
        <v>113</v>
      </c>
      <c r="S148" s="279">
        <f t="shared" si="14"/>
        <v>15</v>
      </c>
      <c r="T148" s="192" t="s">
        <v>113</v>
      </c>
      <c r="U148" s="15" t="s">
        <v>4</v>
      </c>
      <c r="V148" s="26">
        <f t="shared" si="12"/>
        <v>340</v>
      </c>
      <c r="W148" s="209" t="s">
        <v>113</v>
      </c>
      <c r="X148" s="301">
        <f t="shared" si="13"/>
        <v>15</v>
      </c>
      <c r="Y148" s="40" t="s">
        <v>113</v>
      </c>
      <c r="Z148" s="23" t="s">
        <v>4</v>
      </c>
      <c r="AA148" s="38">
        <v>143</v>
      </c>
      <c r="AB148" s="116"/>
      <c r="AC148" s="15" t="s">
        <v>4</v>
      </c>
      <c r="AD148" s="40"/>
      <c r="AE148" s="16">
        <v>144</v>
      </c>
    </row>
    <row r="149" spans="12:33" ht="14.25" customHeight="1">
      <c r="L149" s="35">
        <v>145</v>
      </c>
      <c r="M149" s="17" t="s">
        <v>5</v>
      </c>
      <c r="N149" s="204">
        <f t="shared" si="11"/>
        <v>0</v>
      </c>
      <c r="O149" s="183" t="s">
        <v>113</v>
      </c>
      <c r="P149" s="24" t="s">
        <v>5</v>
      </c>
      <c r="Q149" s="159">
        <v>144</v>
      </c>
      <c r="R149" s="209" t="s">
        <v>113</v>
      </c>
      <c r="S149" s="280">
        <f t="shared" si="14"/>
        <v>15</v>
      </c>
      <c r="T149" s="192" t="s">
        <v>113</v>
      </c>
      <c r="U149" s="17" t="s">
        <v>5</v>
      </c>
      <c r="V149" s="28">
        <f t="shared" si="12"/>
        <v>342</v>
      </c>
      <c r="W149" s="209" t="s">
        <v>113</v>
      </c>
      <c r="X149" s="302">
        <f t="shared" si="13"/>
        <v>15</v>
      </c>
      <c r="Y149" s="40" t="s">
        <v>113</v>
      </c>
      <c r="Z149" s="24" t="s">
        <v>5</v>
      </c>
      <c r="AA149" s="37">
        <v>144</v>
      </c>
      <c r="AB149" s="116"/>
      <c r="AC149" s="17" t="s">
        <v>5</v>
      </c>
      <c r="AD149" s="37"/>
      <c r="AE149" s="35">
        <v>145</v>
      </c>
      <c r="AG149" s="222"/>
    </row>
    <row r="150" spans="12:31" ht="13.5">
      <c r="L150" s="16">
        <v>146</v>
      </c>
      <c r="M150" s="15" t="s">
        <v>4</v>
      </c>
      <c r="N150" s="203">
        <f t="shared" si="11"/>
        <v>0</v>
      </c>
      <c r="O150" s="183" t="s">
        <v>113</v>
      </c>
      <c r="P150" s="23" t="s">
        <v>4</v>
      </c>
      <c r="Q150" s="160">
        <v>145</v>
      </c>
      <c r="R150" s="209" t="s">
        <v>113</v>
      </c>
      <c r="S150" s="279">
        <f t="shared" si="14"/>
        <v>15</v>
      </c>
      <c r="T150" s="192" t="s">
        <v>113</v>
      </c>
      <c r="U150" s="15" t="s">
        <v>4</v>
      </c>
      <c r="V150" s="26">
        <f t="shared" si="12"/>
        <v>344</v>
      </c>
      <c r="W150" s="209" t="s">
        <v>113</v>
      </c>
      <c r="X150" s="301">
        <f t="shared" si="13"/>
        <v>15</v>
      </c>
      <c r="Y150" s="40" t="s">
        <v>113</v>
      </c>
      <c r="Z150" s="23" t="s">
        <v>4</v>
      </c>
      <c r="AA150" s="38">
        <v>145</v>
      </c>
      <c r="AB150" s="116"/>
      <c r="AC150" s="15" t="s">
        <v>4</v>
      </c>
      <c r="AD150" s="40"/>
      <c r="AE150" s="16">
        <v>146</v>
      </c>
    </row>
    <row r="151" spans="12:33" ht="13.5">
      <c r="L151" s="35">
        <v>147</v>
      </c>
      <c r="M151" s="17" t="s">
        <v>5</v>
      </c>
      <c r="N151" s="204">
        <f t="shared" si="11"/>
        <v>0</v>
      </c>
      <c r="O151" s="183" t="s">
        <v>113</v>
      </c>
      <c r="P151" s="24" t="s">
        <v>5</v>
      </c>
      <c r="Q151" s="159">
        <v>146</v>
      </c>
      <c r="R151" s="209" t="s">
        <v>113</v>
      </c>
      <c r="S151" s="280">
        <f t="shared" si="14"/>
        <v>15</v>
      </c>
      <c r="T151" s="192" t="s">
        <v>113</v>
      </c>
      <c r="U151" s="17" t="s">
        <v>5</v>
      </c>
      <c r="V151" s="28">
        <f t="shared" si="12"/>
        <v>346</v>
      </c>
      <c r="W151" s="209" t="s">
        <v>113</v>
      </c>
      <c r="X151" s="302">
        <f t="shared" si="13"/>
        <v>15</v>
      </c>
      <c r="Y151" s="40" t="s">
        <v>113</v>
      </c>
      <c r="Z151" s="24" t="s">
        <v>5</v>
      </c>
      <c r="AA151" s="37">
        <v>146</v>
      </c>
      <c r="AB151" s="116"/>
      <c r="AC151" s="17" t="s">
        <v>5</v>
      </c>
      <c r="AD151" s="37"/>
      <c r="AE151" s="35">
        <v>147</v>
      </c>
      <c r="AG151" s="222"/>
    </row>
    <row r="152" spans="12:31" ht="13.5">
      <c r="L152" s="16">
        <v>148</v>
      </c>
      <c r="M152" s="15" t="s">
        <v>4</v>
      </c>
      <c r="N152" s="203">
        <f t="shared" si="11"/>
        <v>0</v>
      </c>
      <c r="O152" s="183" t="s">
        <v>113</v>
      </c>
      <c r="P152" s="23" t="s">
        <v>4</v>
      </c>
      <c r="Q152" s="160">
        <v>147</v>
      </c>
      <c r="R152" s="209" t="s">
        <v>113</v>
      </c>
      <c r="S152" s="279">
        <f t="shared" si="14"/>
        <v>15</v>
      </c>
      <c r="T152" s="192" t="s">
        <v>113</v>
      </c>
      <c r="U152" s="15" t="s">
        <v>4</v>
      </c>
      <c r="V152" s="26">
        <f t="shared" si="12"/>
        <v>348</v>
      </c>
      <c r="W152" s="209" t="s">
        <v>113</v>
      </c>
      <c r="X152" s="301">
        <f t="shared" si="13"/>
        <v>15</v>
      </c>
      <c r="Y152" s="40" t="s">
        <v>113</v>
      </c>
      <c r="Z152" s="23" t="s">
        <v>4</v>
      </c>
      <c r="AA152" s="38">
        <v>147</v>
      </c>
      <c r="AB152" s="116"/>
      <c r="AC152" s="15" t="s">
        <v>4</v>
      </c>
      <c r="AD152" s="40"/>
      <c r="AE152" s="16">
        <v>148</v>
      </c>
    </row>
    <row r="153" spans="12:33" ht="13.5">
      <c r="L153" s="35">
        <v>149</v>
      </c>
      <c r="M153" s="17" t="s">
        <v>5</v>
      </c>
      <c r="N153" s="204">
        <f t="shared" si="11"/>
        <v>0</v>
      </c>
      <c r="O153" s="183" t="s">
        <v>113</v>
      </c>
      <c r="P153" s="24" t="s">
        <v>5</v>
      </c>
      <c r="Q153" s="159">
        <v>148</v>
      </c>
      <c r="R153" s="209" t="s">
        <v>113</v>
      </c>
      <c r="S153" s="280">
        <f t="shared" si="14"/>
        <v>15</v>
      </c>
      <c r="T153" s="192" t="s">
        <v>113</v>
      </c>
      <c r="U153" s="17" t="s">
        <v>5</v>
      </c>
      <c r="V153" s="28">
        <f t="shared" si="12"/>
        <v>350</v>
      </c>
      <c r="W153" s="209" t="s">
        <v>113</v>
      </c>
      <c r="X153" s="302">
        <f t="shared" si="13"/>
        <v>15</v>
      </c>
      <c r="Y153" s="40" t="s">
        <v>113</v>
      </c>
      <c r="Z153" s="24" t="s">
        <v>5</v>
      </c>
      <c r="AA153" s="37">
        <v>148</v>
      </c>
      <c r="AB153" s="116"/>
      <c r="AC153" s="17" t="s">
        <v>5</v>
      </c>
      <c r="AD153" s="37"/>
      <c r="AE153" s="35">
        <v>149</v>
      </c>
      <c r="AG153" s="222"/>
    </row>
    <row r="154" spans="12:31" ht="13.5">
      <c r="L154" s="16">
        <v>150</v>
      </c>
      <c r="M154" s="15" t="s">
        <v>4</v>
      </c>
      <c r="N154" s="203">
        <f t="shared" si="11"/>
        <v>0</v>
      </c>
      <c r="O154" s="183" t="s">
        <v>113</v>
      </c>
      <c r="P154" s="23" t="s">
        <v>4</v>
      </c>
      <c r="Q154" s="160">
        <v>149</v>
      </c>
      <c r="R154" s="209" t="s">
        <v>113</v>
      </c>
      <c r="S154" s="279">
        <f t="shared" si="14"/>
        <v>15</v>
      </c>
      <c r="T154" s="192" t="s">
        <v>113</v>
      </c>
      <c r="U154" s="15" t="s">
        <v>4</v>
      </c>
      <c r="V154" s="26">
        <f t="shared" si="12"/>
        <v>352</v>
      </c>
      <c r="W154" s="209" t="s">
        <v>113</v>
      </c>
      <c r="X154" s="301">
        <f t="shared" si="13"/>
        <v>15</v>
      </c>
      <c r="Y154" s="40" t="s">
        <v>113</v>
      </c>
      <c r="Z154" s="23" t="s">
        <v>4</v>
      </c>
      <c r="AA154" s="38">
        <v>149</v>
      </c>
      <c r="AB154" s="116"/>
      <c r="AC154" s="15" t="s">
        <v>4</v>
      </c>
      <c r="AD154" s="40"/>
      <c r="AE154" s="16">
        <v>150</v>
      </c>
    </row>
    <row r="155" spans="12:33" ht="13.5">
      <c r="L155" s="35">
        <v>151</v>
      </c>
      <c r="M155" s="17" t="s">
        <v>5</v>
      </c>
      <c r="N155" s="204">
        <f t="shared" si="11"/>
        <v>0</v>
      </c>
      <c r="O155" s="183" t="s">
        <v>113</v>
      </c>
      <c r="P155" s="24" t="s">
        <v>5</v>
      </c>
      <c r="Q155" s="159">
        <v>150</v>
      </c>
      <c r="R155" s="209" t="s">
        <v>113</v>
      </c>
      <c r="S155" s="280">
        <f t="shared" si="14"/>
        <v>15</v>
      </c>
      <c r="T155" s="192" t="s">
        <v>113</v>
      </c>
      <c r="U155" s="17" t="s">
        <v>5</v>
      </c>
      <c r="V155" s="28">
        <f t="shared" si="12"/>
        <v>354</v>
      </c>
      <c r="W155" s="209" t="s">
        <v>113</v>
      </c>
      <c r="X155" s="302">
        <f t="shared" si="13"/>
        <v>15</v>
      </c>
      <c r="Y155" s="40" t="s">
        <v>113</v>
      </c>
      <c r="Z155" s="24" t="s">
        <v>5</v>
      </c>
      <c r="AA155" s="37">
        <v>150</v>
      </c>
      <c r="AB155" s="116"/>
      <c r="AC155" s="17" t="s">
        <v>5</v>
      </c>
      <c r="AD155" s="37"/>
      <c r="AE155" s="35">
        <v>151</v>
      </c>
      <c r="AG155" s="222"/>
    </row>
    <row r="156" spans="12:31" ht="13.5">
      <c r="L156" s="16">
        <v>152</v>
      </c>
      <c r="M156" s="15" t="s">
        <v>4</v>
      </c>
      <c r="N156" s="203">
        <f t="shared" si="11"/>
        <v>0</v>
      </c>
      <c r="O156" s="183" t="s">
        <v>113</v>
      </c>
      <c r="P156" s="23" t="s">
        <v>4</v>
      </c>
      <c r="Q156" s="160">
        <v>151</v>
      </c>
      <c r="R156" s="209" t="s">
        <v>113</v>
      </c>
      <c r="S156" s="279">
        <f t="shared" si="14"/>
        <v>15</v>
      </c>
      <c r="T156" s="192" t="s">
        <v>113</v>
      </c>
      <c r="U156" s="15" t="s">
        <v>4</v>
      </c>
      <c r="V156" s="26">
        <f t="shared" si="12"/>
        <v>356</v>
      </c>
      <c r="W156" s="209" t="s">
        <v>113</v>
      </c>
      <c r="X156" s="301">
        <f t="shared" si="13"/>
        <v>15</v>
      </c>
      <c r="Y156" s="40" t="s">
        <v>113</v>
      </c>
      <c r="Z156" s="23" t="s">
        <v>4</v>
      </c>
      <c r="AA156" s="38">
        <v>151</v>
      </c>
      <c r="AB156" s="116"/>
      <c r="AC156" s="15" t="s">
        <v>4</v>
      </c>
      <c r="AD156" s="40"/>
      <c r="AE156" s="16">
        <v>152</v>
      </c>
    </row>
    <row r="157" spans="12:33" ht="13.5">
      <c r="L157" s="35">
        <v>153</v>
      </c>
      <c r="M157" s="17" t="s">
        <v>5</v>
      </c>
      <c r="N157" s="204">
        <f t="shared" si="11"/>
        <v>0</v>
      </c>
      <c r="O157" s="183" t="s">
        <v>113</v>
      </c>
      <c r="P157" s="24" t="s">
        <v>5</v>
      </c>
      <c r="Q157" s="159">
        <v>152</v>
      </c>
      <c r="R157" s="209" t="s">
        <v>113</v>
      </c>
      <c r="S157" s="280">
        <f t="shared" si="14"/>
        <v>15</v>
      </c>
      <c r="T157" s="192" t="s">
        <v>113</v>
      </c>
      <c r="U157" s="17" t="s">
        <v>5</v>
      </c>
      <c r="V157" s="28">
        <f t="shared" si="12"/>
        <v>358</v>
      </c>
      <c r="W157" s="209" t="s">
        <v>113</v>
      </c>
      <c r="X157" s="302">
        <f t="shared" si="13"/>
        <v>15</v>
      </c>
      <c r="Y157" s="40" t="s">
        <v>113</v>
      </c>
      <c r="Z157" s="24" t="s">
        <v>5</v>
      </c>
      <c r="AA157" s="37">
        <v>152</v>
      </c>
      <c r="AB157" s="116"/>
      <c r="AC157" s="17" t="s">
        <v>5</v>
      </c>
      <c r="AD157" s="37"/>
      <c r="AE157" s="35">
        <v>153</v>
      </c>
      <c r="AG157" s="222"/>
    </row>
    <row r="158" spans="12:31" ht="13.5">
      <c r="L158" s="16">
        <v>154</v>
      </c>
      <c r="M158" s="15" t="s">
        <v>4</v>
      </c>
      <c r="N158" s="203">
        <f t="shared" si="11"/>
        <v>0</v>
      </c>
      <c r="O158" s="183" t="s">
        <v>113</v>
      </c>
      <c r="P158" s="23" t="s">
        <v>4</v>
      </c>
      <c r="Q158" s="160">
        <v>153</v>
      </c>
      <c r="R158" s="209" t="s">
        <v>113</v>
      </c>
      <c r="S158" s="279">
        <f t="shared" si="14"/>
        <v>15</v>
      </c>
      <c r="T158" s="192" t="s">
        <v>113</v>
      </c>
      <c r="U158" s="15" t="s">
        <v>4</v>
      </c>
      <c r="V158" s="26">
        <f t="shared" si="12"/>
        <v>360</v>
      </c>
      <c r="W158" s="209" t="s">
        <v>113</v>
      </c>
      <c r="X158" s="301">
        <f t="shared" si="13"/>
        <v>15</v>
      </c>
      <c r="Y158" s="40" t="s">
        <v>113</v>
      </c>
      <c r="Z158" s="23" t="s">
        <v>4</v>
      </c>
      <c r="AA158" s="38">
        <v>153</v>
      </c>
      <c r="AB158" s="116"/>
      <c r="AC158" s="15" t="s">
        <v>4</v>
      </c>
      <c r="AD158" s="40"/>
      <c r="AE158" s="16">
        <v>154</v>
      </c>
    </row>
    <row r="159" spans="12:33" ht="13.5">
      <c r="L159" s="35">
        <v>155</v>
      </c>
      <c r="M159" s="17" t="s">
        <v>5</v>
      </c>
      <c r="N159" s="204">
        <f t="shared" si="11"/>
        <v>0</v>
      </c>
      <c r="O159" s="183" t="s">
        <v>113</v>
      </c>
      <c r="P159" s="24" t="s">
        <v>5</v>
      </c>
      <c r="Q159" s="159">
        <v>154</v>
      </c>
      <c r="R159" s="209" t="s">
        <v>113</v>
      </c>
      <c r="S159" s="280">
        <f t="shared" si="14"/>
        <v>15</v>
      </c>
      <c r="T159" s="192" t="s">
        <v>113</v>
      </c>
      <c r="U159" s="17" t="s">
        <v>5</v>
      </c>
      <c r="V159" s="28">
        <f t="shared" si="12"/>
        <v>362</v>
      </c>
      <c r="W159" s="209" t="s">
        <v>113</v>
      </c>
      <c r="X159" s="302">
        <f t="shared" si="13"/>
        <v>15</v>
      </c>
      <c r="Y159" s="40" t="s">
        <v>113</v>
      </c>
      <c r="Z159" s="24" t="s">
        <v>5</v>
      </c>
      <c r="AA159" s="37">
        <v>154</v>
      </c>
      <c r="AB159" s="116"/>
      <c r="AC159" s="17" t="s">
        <v>5</v>
      </c>
      <c r="AD159" s="37"/>
      <c r="AE159" s="35">
        <v>155</v>
      </c>
      <c r="AG159" s="222"/>
    </row>
    <row r="160" spans="12:31" ht="13.5">
      <c r="L160" s="16">
        <v>156</v>
      </c>
      <c r="M160" s="15" t="s">
        <v>4</v>
      </c>
      <c r="N160" s="203">
        <f t="shared" si="11"/>
        <v>0</v>
      </c>
      <c r="O160" s="183" t="s">
        <v>113</v>
      </c>
      <c r="P160" s="23" t="s">
        <v>4</v>
      </c>
      <c r="Q160" s="160">
        <v>155</v>
      </c>
      <c r="R160" s="209" t="s">
        <v>113</v>
      </c>
      <c r="S160" s="279">
        <f t="shared" si="14"/>
        <v>15</v>
      </c>
      <c r="T160" s="192" t="s">
        <v>113</v>
      </c>
      <c r="U160" s="15" t="s">
        <v>4</v>
      </c>
      <c r="V160" s="26">
        <f t="shared" si="12"/>
        <v>364</v>
      </c>
      <c r="W160" s="209" t="s">
        <v>113</v>
      </c>
      <c r="X160" s="301">
        <f t="shared" si="13"/>
        <v>15</v>
      </c>
      <c r="Y160" s="40" t="s">
        <v>113</v>
      </c>
      <c r="Z160" s="23" t="s">
        <v>4</v>
      </c>
      <c r="AA160" s="38">
        <v>155</v>
      </c>
      <c r="AB160" s="116"/>
      <c r="AC160" s="15" t="s">
        <v>4</v>
      </c>
      <c r="AD160" s="40"/>
      <c r="AE160" s="16">
        <v>156</v>
      </c>
    </row>
    <row r="161" spans="12:33" ht="13.5">
      <c r="L161" s="35">
        <v>157</v>
      </c>
      <c r="M161" s="17" t="s">
        <v>5</v>
      </c>
      <c r="N161" s="204">
        <f t="shared" si="11"/>
        <v>0</v>
      </c>
      <c r="O161" s="183" t="s">
        <v>113</v>
      </c>
      <c r="P161" s="24" t="s">
        <v>5</v>
      </c>
      <c r="Q161" s="159">
        <v>156</v>
      </c>
      <c r="R161" s="209" t="s">
        <v>113</v>
      </c>
      <c r="S161" s="280">
        <f t="shared" si="14"/>
        <v>15</v>
      </c>
      <c r="T161" s="192" t="s">
        <v>113</v>
      </c>
      <c r="U161" s="17" t="s">
        <v>5</v>
      </c>
      <c r="V161" s="28">
        <f t="shared" si="12"/>
        <v>366</v>
      </c>
      <c r="W161" s="209" t="s">
        <v>113</v>
      </c>
      <c r="X161" s="302">
        <f t="shared" si="13"/>
        <v>15</v>
      </c>
      <c r="Y161" s="40" t="s">
        <v>113</v>
      </c>
      <c r="Z161" s="24" t="s">
        <v>5</v>
      </c>
      <c r="AA161" s="37">
        <v>156</v>
      </c>
      <c r="AB161" s="116"/>
      <c r="AC161" s="17" t="s">
        <v>5</v>
      </c>
      <c r="AD161" s="37"/>
      <c r="AE161" s="35">
        <v>157</v>
      </c>
      <c r="AG161" s="222"/>
    </row>
    <row r="162" spans="12:31" ht="13.5">
      <c r="L162" s="16">
        <v>158</v>
      </c>
      <c r="M162" s="15" t="s">
        <v>4</v>
      </c>
      <c r="N162" s="203">
        <f t="shared" si="11"/>
        <v>0</v>
      </c>
      <c r="O162" s="183" t="s">
        <v>113</v>
      </c>
      <c r="P162" s="23" t="s">
        <v>4</v>
      </c>
      <c r="Q162" s="160">
        <v>157</v>
      </c>
      <c r="R162" s="209" t="s">
        <v>113</v>
      </c>
      <c r="S162" s="279">
        <f t="shared" si="14"/>
        <v>15</v>
      </c>
      <c r="T162" s="192" t="s">
        <v>113</v>
      </c>
      <c r="U162" s="15" t="s">
        <v>4</v>
      </c>
      <c r="V162" s="26">
        <f t="shared" si="12"/>
        <v>368</v>
      </c>
      <c r="W162" s="209" t="s">
        <v>113</v>
      </c>
      <c r="X162" s="301">
        <f t="shared" si="13"/>
        <v>15</v>
      </c>
      <c r="Y162" s="40" t="s">
        <v>113</v>
      </c>
      <c r="Z162" s="23" t="s">
        <v>4</v>
      </c>
      <c r="AA162" s="38">
        <v>157</v>
      </c>
      <c r="AB162" s="116"/>
      <c r="AC162" s="15" t="s">
        <v>4</v>
      </c>
      <c r="AD162" s="40"/>
      <c r="AE162" s="16">
        <v>158</v>
      </c>
    </row>
    <row r="163" spans="12:33" ht="13.5">
      <c r="L163" s="35">
        <v>159</v>
      </c>
      <c r="M163" s="17" t="s">
        <v>5</v>
      </c>
      <c r="N163" s="204">
        <f t="shared" si="11"/>
        <v>0</v>
      </c>
      <c r="O163" s="183" t="s">
        <v>113</v>
      </c>
      <c r="P163" s="24" t="s">
        <v>5</v>
      </c>
      <c r="Q163" s="159">
        <v>158</v>
      </c>
      <c r="R163" s="209" t="s">
        <v>113</v>
      </c>
      <c r="S163" s="280">
        <f t="shared" si="14"/>
        <v>15</v>
      </c>
      <c r="T163" s="192" t="s">
        <v>113</v>
      </c>
      <c r="U163" s="17" t="s">
        <v>5</v>
      </c>
      <c r="V163" s="28">
        <f t="shared" si="12"/>
        <v>370</v>
      </c>
      <c r="W163" s="209" t="s">
        <v>113</v>
      </c>
      <c r="X163" s="302">
        <f t="shared" si="13"/>
        <v>15</v>
      </c>
      <c r="Y163" s="40" t="s">
        <v>113</v>
      </c>
      <c r="Z163" s="24" t="s">
        <v>5</v>
      </c>
      <c r="AA163" s="37">
        <v>158</v>
      </c>
      <c r="AB163" s="116"/>
      <c r="AC163" s="17" t="s">
        <v>5</v>
      </c>
      <c r="AD163" s="37"/>
      <c r="AE163" s="35">
        <v>159</v>
      </c>
      <c r="AG163" s="222"/>
    </row>
    <row r="164" spans="12:31" ht="13.5">
      <c r="L164" s="16">
        <v>160</v>
      </c>
      <c r="M164" s="15" t="s">
        <v>4</v>
      </c>
      <c r="N164" s="203">
        <f t="shared" si="11"/>
        <v>0</v>
      </c>
      <c r="O164" s="183" t="s">
        <v>113</v>
      </c>
      <c r="P164" s="23" t="s">
        <v>4</v>
      </c>
      <c r="Q164" s="160">
        <v>159</v>
      </c>
      <c r="R164" s="209" t="s">
        <v>113</v>
      </c>
      <c r="S164" s="279">
        <f t="shared" si="14"/>
        <v>15</v>
      </c>
      <c r="T164" s="192" t="s">
        <v>113</v>
      </c>
      <c r="U164" s="15" t="s">
        <v>4</v>
      </c>
      <c r="V164" s="26">
        <f t="shared" si="12"/>
        <v>372</v>
      </c>
      <c r="W164" s="209" t="s">
        <v>113</v>
      </c>
      <c r="X164" s="301">
        <f t="shared" si="13"/>
        <v>15</v>
      </c>
      <c r="Y164" s="40" t="s">
        <v>113</v>
      </c>
      <c r="Z164" s="23" t="s">
        <v>4</v>
      </c>
      <c r="AA164" s="38">
        <v>159</v>
      </c>
      <c r="AB164" s="116"/>
      <c r="AC164" s="15" t="s">
        <v>4</v>
      </c>
      <c r="AD164" s="40"/>
      <c r="AE164" s="16">
        <v>160</v>
      </c>
    </row>
    <row r="165" spans="12:33" ht="13.5">
      <c r="L165" s="35">
        <v>161</v>
      </c>
      <c r="M165" s="17" t="s">
        <v>5</v>
      </c>
      <c r="N165" s="204">
        <f t="shared" si="11"/>
        <v>0</v>
      </c>
      <c r="O165" s="183" t="s">
        <v>113</v>
      </c>
      <c r="P165" s="24" t="s">
        <v>5</v>
      </c>
      <c r="Q165" s="159">
        <v>160</v>
      </c>
      <c r="R165" s="209" t="s">
        <v>113</v>
      </c>
      <c r="S165" s="280">
        <f t="shared" si="14"/>
        <v>15</v>
      </c>
      <c r="T165" s="192" t="s">
        <v>113</v>
      </c>
      <c r="U165" s="17" t="s">
        <v>5</v>
      </c>
      <c r="V165" s="28">
        <f t="shared" si="12"/>
        <v>374</v>
      </c>
      <c r="W165" s="209" t="s">
        <v>113</v>
      </c>
      <c r="X165" s="302">
        <f t="shared" si="13"/>
        <v>15</v>
      </c>
      <c r="Y165" s="40" t="s">
        <v>113</v>
      </c>
      <c r="Z165" s="24" t="s">
        <v>5</v>
      </c>
      <c r="AA165" s="37">
        <v>160</v>
      </c>
      <c r="AB165" s="116"/>
      <c r="AC165" s="17" t="s">
        <v>5</v>
      </c>
      <c r="AD165" s="37"/>
      <c r="AE165" s="35">
        <v>161</v>
      </c>
      <c r="AG165" s="222"/>
    </row>
    <row r="166" spans="12:31" ht="13.5">
      <c r="L166" s="16">
        <v>162</v>
      </c>
      <c r="M166" s="15" t="s">
        <v>4</v>
      </c>
      <c r="N166" s="203">
        <f t="shared" si="11"/>
        <v>0</v>
      </c>
      <c r="O166" s="183" t="s">
        <v>113</v>
      </c>
      <c r="P166" s="23" t="s">
        <v>4</v>
      </c>
      <c r="Q166" s="160">
        <v>161</v>
      </c>
      <c r="R166" s="209" t="s">
        <v>113</v>
      </c>
      <c r="S166" s="279">
        <f t="shared" si="14"/>
        <v>15</v>
      </c>
      <c r="T166" s="192" t="s">
        <v>113</v>
      </c>
      <c r="U166" s="15" t="s">
        <v>4</v>
      </c>
      <c r="V166" s="26">
        <f t="shared" si="12"/>
        <v>376</v>
      </c>
      <c r="W166" s="209" t="s">
        <v>113</v>
      </c>
      <c r="X166" s="301">
        <f t="shared" si="13"/>
        <v>15</v>
      </c>
      <c r="Y166" s="40" t="s">
        <v>113</v>
      </c>
      <c r="Z166" s="23" t="s">
        <v>4</v>
      </c>
      <c r="AA166" s="38">
        <v>161</v>
      </c>
      <c r="AB166" s="116"/>
      <c r="AC166" s="15" t="s">
        <v>4</v>
      </c>
      <c r="AD166" s="40"/>
      <c r="AE166" s="16">
        <v>162</v>
      </c>
    </row>
    <row r="167" spans="12:33" ht="13.5">
      <c r="L167" s="35">
        <v>163</v>
      </c>
      <c r="M167" s="17" t="s">
        <v>5</v>
      </c>
      <c r="N167" s="204">
        <f t="shared" si="11"/>
        <v>0</v>
      </c>
      <c r="O167" s="183" t="s">
        <v>113</v>
      </c>
      <c r="P167" s="24" t="s">
        <v>5</v>
      </c>
      <c r="Q167" s="159">
        <v>162</v>
      </c>
      <c r="R167" s="209" t="s">
        <v>113</v>
      </c>
      <c r="S167" s="280">
        <f t="shared" si="14"/>
        <v>15</v>
      </c>
      <c r="T167" s="192" t="s">
        <v>113</v>
      </c>
      <c r="U167" s="17" t="s">
        <v>5</v>
      </c>
      <c r="V167" s="28">
        <f t="shared" si="12"/>
        <v>378</v>
      </c>
      <c r="W167" s="209" t="s">
        <v>113</v>
      </c>
      <c r="X167" s="302">
        <f t="shared" si="13"/>
        <v>15</v>
      </c>
      <c r="Y167" s="40" t="s">
        <v>113</v>
      </c>
      <c r="Z167" s="24" t="s">
        <v>5</v>
      </c>
      <c r="AA167" s="37">
        <v>162</v>
      </c>
      <c r="AB167" s="116"/>
      <c r="AC167" s="17" t="s">
        <v>5</v>
      </c>
      <c r="AD167" s="37"/>
      <c r="AE167" s="35">
        <v>163</v>
      </c>
      <c r="AG167" s="222"/>
    </row>
    <row r="168" spans="12:31" ht="13.5">
      <c r="L168" s="16">
        <v>164</v>
      </c>
      <c r="M168" s="15" t="s">
        <v>4</v>
      </c>
      <c r="N168" s="203">
        <f t="shared" si="11"/>
        <v>0</v>
      </c>
      <c r="O168" s="183" t="s">
        <v>113</v>
      </c>
      <c r="P168" s="23" t="s">
        <v>4</v>
      </c>
      <c r="Q168" s="160">
        <v>163</v>
      </c>
      <c r="R168" s="209" t="s">
        <v>113</v>
      </c>
      <c r="S168" s="279">
        <f t="shared" si="14"/>
        <v>15</v>
      </c>
      <c r="T168" s="192" t="s">
        <v>113</v>
      </c>
      <c r="U168" s="15" t="s">
        <v>4</v>
      </c>
      <c r="V168" s="26">
        <f t="shared" si="12"/>
        <v>380</v>
      </c>
      <c r="W168" s="209" t="s">
        <v>113</v>
      </c>
      <c r="X168" s="301">
        <f t="shared" si="13"/>
        <v>15</v>
      </c>
      <c r="Y168" s="40" t="s">
        <v>113</v>
      </c>
      <c r="Z168" s="23" t="s">
        <v>4</v>
      </c>
      <c r="AA168" s="38">
        <v>163</v>
      </c>
      <c r="AB168" s="116"/>
      <c r="AC168" s="15" t="s">
        <v>4</v>
      </c>
      <c r="AD168" s="40"/>
      <c r="AE168" s="16">
        <v>164</v>
      </c>
    </row>
    <row r="169" spans="12:33" ht="13.5">
      <c r="L169" s="35">
        <v>165</v>
      </c>
      <c r="M169" s="17" t="s">
        <v>5</v>
      </c>
      <c r="N169" s="204">
        <f t="shared" si="11"/>
        <v>0</v>
      </c>
      <c r="O169" s="183" t="s">
        <v>113</v>
      </c>
      <c r="P169" s="24" t="s">
        <v>5</v>
      </c>
      <c r="Q169" s="159">
        <v>164</v>
      </c>
      <c r="R169" s="209" t="s">
        <v>113</v>
      </c>
      <c r="S169" s="280">
        <f t="shared" si="14"/>
        <v>15</v>
      </c>
      <c r="T169" s="192" t="s">
        <v>113</v>
      </c>
      <c r="U169" s="17" t="s">
        <v>5</v>
      </c>
      <c r="V169" s="28">
        <f t="shared" si="12"/>
        <v>382</v>
      </c>
      <c r="W169" s="209" t="s">
        <v>113</v>
      </c>
      <c r="X169" s="302">
        <f t="shared" si="13"/>
        <v>15</v>
      </c>
      <c r="Y169" s="40" t="s">
        <v>113</v>
      </c>
      <c r="Z169" s="24" t="s">
        <v>5</v>
      </c>
      <c r="AA169" s="37">
        <v>164</v>
      </c>
      <c r="AB169" s="116"/>
      <c r="AC169" s="17" t="s">
        <v>5</v>
      </c>
      <c r="AD169" s="37"/>
      <c r="AE169" s="35">
        <v>165</v>
      </c>
      <c r="AG169" s="222"/>
    </row>
    <row r="170" spans="12:31" ht="13.5">
      <c r="L170" s="16">
        <v>166</v>
      </c>
      <c r="M170" s="15" t="s">
        <v>4</v>
      </c>
      <c r="N170" s="203">
        <f t="shared" si="11"/>
        <v>0</v>
      </c>
      <c r="O170" s="183" t="s">
        <v>113</v>
      </c>
      <c r="P170" s="23" t="s">
        <v>4</v>
      </c>
      <c r="Q170" s="160">
        <v>165</v>
      </c>
      <c r="R170" s="209" t="s">
        <v>113</v>
      </c>
      <c r="S170" s="279">
        <f t="shared" si="14"/>
        <v>15</v>
      </c>
      <c r="T170" s="192" t="s">
        <v>113</v>
      </c>
      <c r="U170" s="15" t="s">
        <v>4</v>
      </c>
      <c r="V170" s="26">
        <f t="shared" si="12"/>
        <v>384</v>
      </c>
      <c r="W170" s="209" t="s">
        <v>113</v>
      </c>
      <c r="X170" s="301">
        <f t="shared" si="13"/>
        <v>15</v>
      </c>
      <c r="Y170" s="40" t="s">
        <v>113</v>
      </c>
      <c r="Z170" s="23" t="s">
        <v>4</v>
      </c>
      <c r="AA170" s="38">
        <v>165</v>
      </c>
      <c r="AB170" s="116"/>
      <c r="AC170" s="15" t="s">
        <v>4</v>
      </c>
      <c r="AD170" s="40"/>
      <c r="AE170" s="16">
        <v>166</v>
      </c>
    </row>
    <row r="171" spans="12:33" ht="13.5">
      <c r="L171" s="35">
        <v>167</v>
      </c>
      <c r="M171" s="17" t="s">
        <v>5</v>
      </c>
      <c r="N171" s="204">
        <f aca="true" t="shared" si="15" ref="N171:N177">AD170</f>
        <v>0</v>
      </c>
      <c r="O171" s="183" t="s">
        <v>113</v>
      </c>
      <c r="P171" s="24" t="s">
        <v>5</v>
      </c>
      <c r="Q171" s="159">
        <v>166</v>
      </c>
      <c r="R171" s="209" t="s">
        <v>113</v>
      </c>
      <c r="S171" s="280">
        <f t="shared" si="14"/>
        <v>15</v>
      </c>
      <c r="T171" s="192" t="s">
        <v>113</v>
      </c>
      <c r="U171" s="17" t="s">
        <v>5</v>
      </c>
      <c r="V171" s="28">
        <f t="shared" si="12"/>
        <v>386</v>
      </c>
      <c r="W171" s="209" t="s">
        <v>113</v>
      </c>
      <c r="X171" s="302">
        <f t="shared" si="13"/>
        <v>15</v>
      </c>
      <c r="Y171" s="40" t="s">
        <v>113</v>
      </c>
      <c r="Z171" s="24" t="s">
        <v>5</v>
      </c>
      <c r="AA171" s="37">
        <v>166</v>
      </c>
      <c r="AB171" s="116"/>
      <c r="AC171" s="17" t="s">
        <v>5</v>
      </c>
      <c r="AD171" s="37"/>
      <c r="AE171" s="35">
        <v>167</v>
      </c>
      <c r="AG171" s="222"/>
    </row>
    <row r="172" spans="12:31" ht="13.5">
      <c r="L172" s="16">
        <v>168</v>
      </c>
      <c r="M172" s="15" t="s">
        <v>4</v>
      </c>
      <c r="N172" s="203">
        <f t="shared" si="15"/>
        <v>0</v>
      </c>
      <c r="O172" s="183" t="s">
        <v>113</v>
      </c>
      <c r="P172" s="23" t="s">
        <v>4</v>
      </c>
      <c r="Q172" s="160">
        <v>167</v>
      </c>
      <c r="R172" s="209" t="s">
        <v>113</v>
      </c>
      <c r="S172" s="279">
        <f t="shared" si="14"/>
        <v>15</v>
      </c>
      <c r="T172" s="192" t="s">
        <v>113</v>
      </c>
      <c r="U172" s="15" t="s">
        <v>4</v>
      </c>
      <c r="V172" s="26">
        <f t="shared" si="12"/>
        <v>388</v>
      </c>
      <c r="W172" s="209" t="s">
        <v>113</v>
      </c>
      <c r="X172" s="301">
        <f t="shared" si="13"/>
        <v>15</v>
      </c>
      <c r="Y172" s="40" t="s">
        <v>113</v>
      </c>
      <c r="Z172" s="23" t="s">
        <v>4</v>
      </c>
      <c r="AA172" s="38">
        <v>167</v>
      </c>
      <c r="AB172" s="116"/>
      <c r="AC172" s="15" t="s">
        <v>4</v>
      </c>
      <c r="AD172" s="40"/>
      <c r="AE172" s="16">
        <v>168</v>
      </c>
    </row>
    <row r="173" spans="12:33" ht="13.5">
      <c r="L173" s="35">
        <v>169</v>
      </c>
      <c r="M173" s="17" t="s">
        <v>5</v>
      </c>
      <c r="N173" s="204">
        <f t="shared" si="15"/>
        <v>0</v>
      </c>
      <c r="O173" s="183" t="s">
        <v>113</v>
      </c>
      <c r="P173" s="24" t="s">
        <v>5</v>
      </c>
      <c r="Q173" s="159">
        <v>168</v>
      </c>
      <c r="R173" s="209" t="s">
        <v>113</v>
      </c>
      <c r="S173" s="280">
        <f t="shared" si="14"/>
        <v>15</v>
      </c>
      <c r="T173" s="192" t="s">
        <v>113</v>
      </c>
      <c r="U173" s="17" t="s">
        <v>5</v>
      </c>
      <c r="V173" s="28">
        <f t="shared" si="12"/>
        <v>390</v>
      </c>
      <c r="W173" s="209" t="s">
        <v>113</v>
      </c>
      <c r="X173" s="302">
        <f t="shared" si="13"/>
        <v>15</v>
      </c>
      <c r="Y173" s="40" t="s">
        <v>113</v>
      </c>
      <c r="Z173" s="24" t="s">
        <v>5</v>
      </c>
      <c r="AA173" s="37">
        <v>168</v>
      </c>
      <c r="AB173" s="116"/>
      <c r="AC173" s="17" t="s">
        <v>5</v>
      </c>
      <c r="AD173" s="37"/>
      <c r="AE173" s="35">
        <v>169</v>
      </c>
      <c r="AG173" s="222"/>
    </row>
    <row r="174" spans="12:31" ht="13.5">
      <c r="L174" s="16">
        <v>170</v>
      </c>
      <c r="M174" s="15" t="s">
        <v>4</v>
      </c>
      <c r="N174" s="203">
        <f t="shared" si="15"/>
        <v>0</v>
      </c>
      <c r="O174" s="183" t="s">
        <v>113</v>
      </c>
      <c r="P174" s="23" t="s">
        <v>4</v>
      </c>
      <c r="Q174" s="160">
        <v>169</v>
      </c>
      <c r="R174" s="209" t="s">
        <v>113</v>
      </c>
      <c r="S174" s="279">
        <f t="shared" si="14"/>
        <v>15</v>
      </c>
      <c r="T174" s="192" t="s">
        <v>113</v>
      </c>
      <c r="U174" s="15" t="s">
        <v>4</v>
      </c>
      <c r="V174" s="26">
        <f t="shared" si="12"/>
        <v>392</v>
      </c>
      <c r="W174" s="209" t="s">
        <v>113</v>
      </c>
      <c r="X174" s="301">
        <f t="shared" si="13"/>
        <v>15</v>
      </c>
      <c r="Y174" s="40" t="s">
        <v>113</v>
      </c>
      <c r="Z174" s="23" t="s">
        <v>4</v>
      </c>
      <c r="AA174" s="38">
        <v>169</v>
      </c>
      <c r="AB174" s="116"/>
      <c r="AC174" s="15" t="s">
        <v>4</v>
      </c>
      <c r="AD174" s="40"/>
      <c r="AE174" s="16">
        <v>170</v>
      </c>
    </row>
    <row r="175" spans="12:33" ht="13.5">
      <c r="L175" s="35">
        <v>171</v>
      </c>
      <c r="M175" s="17" t="s">
        <v>5</v>
      </c>
      <c r="N175" s="204">
        <f t="shared" si="15"/>
        <v>0</v>
      </c>
      <c r="O175" s="183" t="s">
        <v>113</v>
      </c>
      <c r="P175" s="24" t="s">
        <v>5</v>
      </c>
      <c r="Q175" s="159">
        <v>170</v>
      </c>
      <c r="R175" s="209" t="s">
        <v>113</v>
      </c>
      <c r="S175" s="280">
        <f t="shared" si="14"/>
        <v>15</v>
      </c>
      <c r="T175" s="192" t="s">
        <v>113</v>
      </c>
      <c r="U175" s="17" t="s">
        <v>5</v>
      </c>
      <c r="V175" s="28">
        <f t="shared" si="12"/>
        <v>394</v>
      </c>
      <c r="W175" s="209" t="s">
        <v>113</v>
      </c>
      <c r="X175" s="302">
        <f t="shared" si="13"/>
        <v>15</v>
      </c>
      <c r="Y175" s="40" t="s">
        <v>113</v>
      </c>
      <c r="Z175" s="24" t="s">
        <v>5</v>
      </c>
      <c r="AA175" s="37">
        <v>170</v>
      </c>
      <c r="AB175" s="116"/>
      <c r="AC175" s="17" t="s">
        <v>5</v>
      </c>
      <c r="AD175" s="37"/>
      <c r="AE175" s="35">
        <v>171</v>
      </c>
      <c r="AG175" s="222"/>
    </row>
    <row r="176" spans="12:31" ht="13.5">
      <c r="L176" s="16">
        <v>172</v>
      </c>
      <c r="M176" s="15" t="s">
        <v>4</v>
      </c>
      <c r="N176" s="203">
        <f t="shared" si="15"/>
        <v>0</v>
      </c>
      <c r="O176" s="183" t="s">
        <v>113</v>
      </c>
      <c r="P176" s="23" t="s">
        <v>4</v>
      </c>
      <c r="Q176" s="160">
        <v>171</v>
      </c>
      <c r="R176" s="209" t="s">
        <v>113</v>
      </c>
      <c r="S176" s="279">
        <f t="shared" si="14"/>
        <v>15</v>
      </c>
      <c r="T176" s="192" t="s">
        <v>113</v>
      </c>
      <c r="U176" s="15" t="s">
        <v>4</v>
      </c>
      <c r="V176" s="26">
        <f>V175+2</f>
        <v>396</v>
      </c>
      <c r="W176" s="209" t="s">
        <v>113</v>
      </c>
      <c r="X176" s="301">
        <f t="shared" si="13"/>
        <v>15</v>
      </c>
      <c r="Y176" s="40" t="s">
        <v>113</v>
      </c>
      <c r="Z176" s="23" t="s">
        <v>4</v>
      </c>
      <c r="AA176" s="38">
        <v>171</v>
      </c>
      <c r="AB176" s="116"/>
      <c r="AC176" s="15" t="s">
        <v>4</v>
      </c>
      <c r="AD176" s="40"/>
      <c r="AE176" s="16">
        <v>172</v>
      </c>
    </row>
    <row r="177" spans="12:31" ht="14.25" thickBot="1">
      <c r="L177" s="36">
        <v>173</v>
      </c>
      <c r="M177" s="18" t="s">
        <v>5</v>
      </c>
      <c r="N177" s="205">
        <f t="shared" si="15"/>
        <v>0</v>
      </c>
      <c r="O177" s="184" t="s">
        <v>113</v>
      </c>
      <c r="P177" s="25" t="s">
        <v>5</v>
      </c>
      <c r="Q177" s="161">
        <v>172</v>
      </c>
      <c r="R177" s="210" t="s">
        <v>113</v>
      </c>
      <c r="S177" s="280">
        <f t="shared" si="14"/>
        <v>15</v>
      </c>
      <c r="T177" s="197" t="s">
        <v>113</v>
      </c>
      <c r="U177" s="18" t="s">
        <v>5</v>
      </c>
      <c r="V177" s="29">
        <f>V176+2</f>
        <v>398</v>
      </c>
      <c r="W177" s="210" t="s">
        <v>113</v>
      </c>
      <c r="X177" s="302">
        <f t="shared" si="13"/>
        <v>15</v>
      </c>
      <c r="Y177" s="91" t="s">
        <v>113</v>
      </c>
      <c r="Z177" s="25" t="s">
        <v>5</v>
      </c>
      <c r="AA177" s="39">
        <v>172</v>
      </c>
      <c r="AB177" s="117"/>
      <c r="AC177" s="18" t="s">
        <v>5</v>
      </c>
      <c r="AD177" s="39"/>
      <c r="AE177" s="36">
        <v>173</v>
      </c>
    </row>
    <row r="306" spans="4:14" ht="13.5">
      <c r="D306" s="5"/>
      <c r="E306" s="5"/>
      <c r="F306" s="5"/>
      <c r="G306" s="5"/>
      <c r="H306" s="5"/>
      <c r="N306" s="206"/>
    </row>
    <row r="307" spans="4:14" ht="13.5">
      <c r="D307" s="5"/>
      <c r="E307" s="5"/>
      <c r="F307" s="5"/>
      <c r="G307" s="5"/>
      <c r="H307" s="5"/>
      <c r="N307" s="9"/>
    </row>
    <row r="308" spans="4:8" ht="13.5">
      <c r="D308" s="5"/>
      <c r="E308" s="5"/>
      <c r="F308" s="5"/>
      <c r="G308" s="5"/>
      <c r="H308" s="5"/>
    </row>
    <row r="309" spans="4:8" ht="13.5">
      <c r="D309" s="5"/>
      <c r="E309" s="5"/>
      <c r="F309" s="5"/>
      <c r="G309" s="5"/>
      <c r="H309" s="5"/>
    </row>
    <row r="310" spans="4:8" ht="13.5">
      <c r="D310" s="5"/>
      <c r="E310" s="5"/>
      <c r="F310" s="5"/>
      <c r="G310" s="5"/>
      <c r="H310" s="5"/>
    </row>
    <row r="311" spans="4:8" ht="13.5">
      <c r="D311" s="5"/>
      <c r="E311" s="5"/>
      <c r="F311" s="5"/>
      <c r="G311" s="5"/>
      <c r="H311" s="5"/>
    </row>
    <row r="312" spans="4:8" ht="13.5">
      <c r="D312" s="5"/>
      <c r="E312" s="5"/>
      <c r="F312" s="5"/>
      <c r="G312" s="5"/>
      <c r="H312" s="5"/>
    </row>
    <row r="313" spans="4:8" ht="13.5">
      <c r="D313" s="5"/>
      <c r="E313" s="5"/>
      <c r="F313" s="5"/>
      <c r="G313" s="5"/>
      <c r="H313" s="5"/>
    </row>
    <row r="314" spans="4:8" ht="13.5">
      <c r="D314" s="5"/>
      <c r="E314" s="5"/>
      <c r="F314" s="5"/>
      <c r="G314" s="5"/>
      <c r="H314" s="5"/>
    </row>
    <row r="315" spans="4:8" ht="13.5">
      <c r="D315" s="5"/>
      <c r="E315" s="5"/>
      <c r="F315" s="5"/>
      <c r="G315" s="5"/>
      <c r="H315" s="5"/>
    </row>
    <row r="316" spans="4:8" ht="13.5">
      <c r="D316" s="5"/>
      <c r="E316" s="5"/>
      <c r="F316" s="5"/>
      <c r="G316" s="5"/>
      <c r="H316" s="5"/>
    </row>
    <row r="317" spans="4:8" ht="13.5">
      <c r="D317" s="5"/>
      <c r="E317" s="5"/>
      <c r="F317" s="5"/>
      <c r="G317" s="5"/>
      <c r="H317" s="5"/>
    </row>
    <row r="318" spans="4:8" ht="13.5">
      <c r="D318" s="5"/>
      <c r="E318" s="5"/>
      <c r="F318" s="5"/>
      <c r="G318" s="5"/>
      <c r="H318" s="5"/>
    </row>
    <row r="319" spans="4:8" ht="13.5">
      <c r="D319" s="5"/>
      <c r="E319" s="5"/>
      <c r="F319" s="5"/>
      <c r="G319" s="5"/>
      <c r="H319" s="5"/>
    </row>
    <row r="320" spans="4:8" ht="13.5">
      <c r="D320" s="5"/>
      <c r="E320" s="5"/>
      <c r="F320" s="5"/>
      <c r="G320" s="5"/>
      <c r="H320" s="5"/>
    </row>
    <row r="321" spans="4:8" ht="13.5">
      <c r="D321" s="5"/>
      <c r="E321" s="5"/>
      <c r="F321" s="5"/>
      <c r="G321" s="5"/>
      <c r="H321" s="5"/>
    </row>
    <row r="322" spans="4:8" ht="13.5">
      <c r="D322" s="5"/>
      <c r="E322" s="5"/>
      <c r="F322" s="5"/>
      <c r="G322" s="5"/>
      <c r="H322" s="5"/>
    </row>
    <row r="323" spans="4:8" ht="13.5">
      <c r="D323" s="5"/>
      <c r="E323" s="5"/>
      <c r="F323" s="5"/>
      <c r="G323" s="5"/>
      <c r="H323" s="5"/>
    </row>
    <row r="324" spans="4:8" ht="13.5">
      <c r="D324" s="5"/>
      <c r="E324" s="5"/>
      <c r="F324" s="5"/>
      <c r="G324" s="5"/>
      <c r="H324" s="5"/>
    </row>
    <row r="325" spans="4:8" ht="13.5">
      <c r="D325" s="5"/>
      <c r="E325" s="5"/>
      <c r="F325" s="5"/>
      <c r="G325" s="5"/>
      <c r="H325" s="5"/>
    </row>
    <row r="326" spans="4:8" ht="13.5">
      <c r="D326" s="5"/>
      <c r="E326" s="5"/>
      <c r="F326" s="5"/>
      <c r="G326" s="5"/>
      <c r="H326" s="5"/>
    </row>
    <row r="327" spans="4:8" ht="13.5">
      <c r="D327" s="5"/>
      <c r="E327" s="5"/>
      <c r="F327" s="5"/>
      <c r="G327" s="5"/>
      <c r="H327" s="5"/>
    </row>
    <row r="328" spans="4:8" ht="13.5">
      <c r="D328" s="5"/>
      <c r="E328" s="5"/>
      <c r="F328" s="5"/>
      <c r="G328" s="5"/>
      <c r="H328" s="5"/>
    </row>
    <row r="329" spans="4:8" ht="13.5">
      <c r="D329" s="5"/>
      <c r="E329" s="5"/>
      <c r="F329" s="5"/>
      <c r="G329" s="5"/>
      <c r="H329" s="5"/>
    </row>
    <row r="330" spans="4:8" ht="13.5">
      <c r="D330" s="5"/>
      <c r="E330" s="5"/>
      <c r="F330" s="5"/>
      <c r="G330" s="5"/>
      <c r="H330" s="5"/>
    </row>
    <row r="331" spans="4:8" ht="13.5">
      <c r="D331" s="5"/>
      <c r="E331" s="5"/>
      <c r="F331" s="5"/>
      <c r="G331" s="5"/>
      <c r="H331" s="5"/>
    </row>
    <row r="332" spans="4:8" ht="13.5">
      <c r="D332" s="5"/>
      <c r="E332" s="5"/>
      <c r="F332" s="5"/>
      <c r="G332" s="5"/>
      <c r="H332" s="5"/>
    </row>
    <row r="333" spans="4:8" ht="13.5">
      <c r="D333" s="5"/>
      <c r="E333" s="5"/>
      <c r="F333" s="5"/>
      <c r="G333" s="5"/>
      <c r="H333" s="5"/>
    </row>
    <row r="334" spans="4:8" ht="13.5">
      <c r="D334" s="5"/>
      <c r="E334" s="5"/>
      <c r="F334" s="5"/>
      <c r="G334" s="5"/>
      <c r="H334" s="5"/>
    </row>
    <row r="335" spans="4:8" ht="13.5">
      <c r="D335" s="5"/>
      <c r="E335" s="5"/>
      <c r="F335" s="5"/>
      <c r="G335" s="5"/>
      <c r="H335" s="5"/>
    </row>
    <row r="336" spans="4:8" ht="13.5">
      <c r="D336" s="5"/>
      <c r="E336" s="5"/>
      <c r="F336" s="5"/>
      <c r="G336" s="5"/>
      <c r="H336" s="5"/>
    </row>
    <row r="337" spans="4:8" ht="13.5">
      <c r="D337" s="5"/>
      <c r="E337" s="5"/>
      <c r="F337" s="5"/>
      <c r="G337" s="5"/>
      <c r="H337" s="5"/>
    </row>
    <row r="338" spans="4:8" ht="13.5">
      <c r="D338" s="5"/>
      <c r="E338" s="5"/>
      <c r="F338" s="5"/>
      <c r="G338" s="5"/>
      <c r="H338" s="5"/>
    </row>
    <row r="339" spans="4:8" ht="13.5">
      <c r="D339" s="5"/>
      <c r="E339" s="5"/>
      <c r="F339" s="5"/>
      <c r="G339" s="5"/>
      <c r="H339" s="5"/>
    </row>
    <row r="340" spans="4:8" ht="13.5">
      <c r="D340" s="5"/>
      <c r="E340" s="5"/>
      <c r="F340" s="5"/>
      <c r="G340" s="5"/>
      <c r="H340" s="5"/>
    </row>
    <row r="341" spans="4:8" ht="13.5">
      <c r="D341" s="5"/>
      <c r="E341" s="5"/>
      <c r="F341" s="5"/>
      <c r="G341" s="5"/>
      <c r="H341" s="5"/>
    </row>
    <row r="342" spans="4:8" ht="13.5">
      <c r="D342" s="5"/>
      <c r="E342" s="5"/>
      <c r="F342" s="5"/>
      <c r="G342" s="5"/>
      <c r="H342" s="5"/>
    </row>
    <row r="343" spans="4:8" ht="13.5">
      <c r="D343" s="5"/>
      <c r="E343" s="5"/>
      <c r="F343" s="5"/>
      <c r="G343" s="5"/>
      <c r="H343" s="5"/>
    </row>
    <row r="344" spans="4:8" ht="13.5">
      <c r="D344" s="5"/>
      <c r="E344" s="5"/>
      <c r="F344" s="5"/>
      <c r="G344" s="5"/>
      <c r="H344" s="5"/>
    </row>
    <row r="345" spans="4:8" ht="13.5">
      <c r="D345" s="5"/>
      <c r="E345" s="5"/>
      <c r="F345" s="5"/>
      <c r="G345" s="5"/>
      <c r="H345" s="5"/>
    </row>
    <row r="346" spans="4:8" ht="13.5">
      <c r="D346" s="5"/>
      <c r="E346" s="5"/>
      <c r="F346" s="5"/>
      <c r="G346" s="5"/>
      <c r="H346" s="5"/>
    </row>
    <row r="347" spans="4:8" ht="13.5">
      <c r="D347" s="5"/>
      <c r="E347" s="5"/>
      <c r="F347" s="5"/>
      <c r="G347" s="5"/>
      <c r="H347" s="5"/>
    </row>
    <row r="348" spans="4:8" ht="13.5">
      <c r="D348" s="5"/>
      <c r="E348" s="5"/>
      <c r="F348" s="5"/>
      <c r="G348" s="5"/>
      <c r="H348" s="5"/>
    </row>
    <row r="349" spans="4:8" ht="13.5">
      <c r="D349" s="5"/>
      <c r="E349" s="5"/>
      <c r="F349" s="5"/>
      <c r="G349" s="5"/>
      <c r="H349" s="5"/>
    </row>
    <row r="350" spans="4:8" ht="13.5">
      <c r="D350" s="5"/>
      <c r="E350" s="5"/>
      <c r="F350" s="5"/>
      <c r="G350" s="5"/>
      <c r="H350" s="5"/>
    </row>
    <row r="351" spans="4:8" ht="13.5">
      <c r="D351" s="5"/>
      <c r="E351" s="5"/>
      <c r="F351" s="5"/>
      <c r="G351" s="5"/>
      <c r="H351" s="5"/>
    </row>
    <row r="352" spans="4:8" ht="13.5">
      <c r="D352" s="5"/>
      <c r="E352" s="5"/>
      <c r="F352" s="5"/>
      <c r="G352" s="5"/>
      <c r="H352" s="5"/>
    </row>
    <row r="353" spans="4:8" ht="13.5">
      <c r="D353" s="5"/>
      <c r="E353" s="5"/>
      <c r="F353" s="5"/>
      <c r="G353" s="5"/>
      <c r="H353" s="5"/>
    </row>
    <row r="354" spans="4:8" ht="13.5">
      <c r="D354" s="5"/>
      <c r="E354" s="5"/>
      <c r="F354" s="5"/>
      <c r="G354" s="5"/>
      <c r="H354" s="5"/>
    </row>
    <row r="355" spans="4:8" ht="13.5">
      <c r="D355" s="5"/>
      <c r="E355" s="5"/>
      <c r="F355" s="5"/>
      <c r="G355" s="5"/>
      <c r="H355" s="5"/>
    </row>
    <row r="356" spans="4:8" ht="13.5">
      <c r="D356" s="5"/>
      <c r="E356" s="5"/>
      <c r="F356" s="5"/>
      <c r="G356" s="5"/>
      <c r="H356" s="5"/>
    </row>
    <row r="357" spans="4:8" ht="13.5">
      <c r="D357" s="5"/>
      <c r="E357" s="5"/>
      <c r="F357" s="5"/>
      <c r="G357" s="5"/>
      <c r="H357" s="5"/>
    </row>
    <row r="358" spans="4:8" ht="13.5">
      <c r="D358" s="5"/>
      <c r="E358" s="5"/>
      <c r="F358" s="5"/>
      <c r="G358" s="5"/>
      <c r="H358" s="5"/>
    </row>
    <row r="359" spans="4:8" ht="13.5">
      <c r="D359" s="5"/>
      <c r="E359" s="5"/>
      <c r="F359" s="5"/>
      <c r="G359" s="5"/>
      <c r="H359" s="5"/>
    </row>
    <row r="360" spans="4:8" ht="13.5">
      <c r="D360" s="5"/>
      <c r="E360" s="5"/>
      <c r="F360" s="5"/>
      <c r="G360" s="5"/>
      <c r="H360" s="5"/>
    </row>
    <row r="361" spans="4:8" ht="13.5">
      <c r="D361" s="5"/>
      <c r="E361" s="5"/>
      <c r="F361" s="5"/>
      <c r="G361" s="5"/>
      <c r="H361" s="5"/>
    </row>
    <row r="362" spans="4:8" ht="13.5">
      <c r="D362" s="5"/>
      <c r="E362" s="5"/>
      <c r="F362" s="5"/>
      <c r="G362" s="5"/>
      <c r="H362" s="5"/>
    </row>
    <row r="363" spans="4:8" ht="13.5">
      <c r="D363" s="5"/>
      <c r="E363" s="5"/>
      <c r="F363" s="5"/>
      <c r="G363" s="5"/>
      <c r="H363" s="5"/>
    </row>
    <row r="364" spans="4:8" ht="13.5">
      <c r="D364" s="5"/>
      <c r="E364" s="5"/>
      <c r="F364" s="5"/>
      <c r="G364" s="5"/>
      <c r="H364" s="5"/>
    </row>
    <row r="365" spans="4:8" ht="13.5">
      <c r="D365" s="5"/>
      <c r="E365" s="5"/>
      <c r="F365" s="5"/>
      <c r="G365" s="5"/>
      <c r="H365" s="5"/>
    </row>
    <row r="366" spans="4:8" ht="13.5">
      <c r="D366" s="5"/>
      <c r="E366" s="5"/>
      <c r="F366" s="5"/>
      <c r="G366" s="5"/>
      <c r="H366" s="5"/>
    </row>
    <row r="367" spans="4:8" ht="13.5">
      <c r="D367" s="5"/>
      <c r="E367" s="5"/>
      <c r="F367" s="5"/>
      <c r="G367" s="5"/>
      <c r="H367" s="5"/>
    </row>
    <row r="368" spans="4:8" ht="13.5">
      <c r="D368" s="5"/>
      <c r="E368" s="5"/>
      <c r="F368" s="5"/>
      <c r="G368" s="5"/>
      <c r="H368" s="5"/>
    </row>
    <row r="369" spans="4:8" ht="13.5">
      <c r="D369" s="5"/>
      <c r="E369" s="5"/>
      <c r="F369" s="5"/>
      <c r="G369" s="5"/>
      <c r="H369" s="5"/>
    </row>
    <row r="370" spans="4:8" ht="13.5">
      <c r="D370" s="5"/>
      <c r="E370" s="5"/>
      <c r="F370" s="5"/>
      <c r="G370" s="5"/>
      <c r="H370" s="5"/>
    </row>
    <row r="371" spans="4:8" ht="13.5">
      <c r="D371" s="5"/>
      <c r="E371" s="5"/>
      <c r="F371" s="5"/>
      <c r="G371" s="5"/>
      <c r="H371" s="5"/>
    </row>
    <row r="372" spans="4:8" ht="13.5">
      <c r="D372" s="5"/>
      <c r="E372" s="5"/>
      <c r="F372" s="5"/>
      <c r="G372" s="5"/>
      <c r="H372" s="5"/>
    </row>
    <row r="373" spans="4:8" ht="13.5">
      <c r="D373" s="5"/>
      <c r="E373" s="5"/>
      <c r="F373" s="5"/>
      <c r="G373" s="5"/>
      <c r="H373" s="5"/>
    </row>
    <row r="374" spans="4:8" ht="13.5">
      <c r="D374" s="5"/>
      <c r="E374" s="5"/>
      <c r="F374" s="5"/>
      <c r="G374" s="5"/>
      <c r="H374" s="5"/>
    </row>
    <row r="375" spans="4:8" ht="13.5">
      <c r="D375" s="5"/>
      <c r="E375" s="5"/>
      <c r="F375" s="5"/>
      <c r="G375" s="5"/>
      <c r="H375" s="5"/>
    </row>
    <row r="376" spans="4:8" ht="13.5">
      <c r="D376" s="5"/>
      <c r="E376" s="5"/>
      <c r="F376" s="5"/>
      <c r="G376" s="5"/>
      <c r="H376" s="5"/>
    </row>
    <row r="377" spans="4:8" ht="13.5">
      <c r="D377" s="5"/>
      <c r="E377" s="5"/>
      <c r="F377" s="5"/>
      <c r="G377" s="5"/>
      <c r="H377" s="5"/>
    </row>
    <row r="378" spans="4:8" ht="13.5">
      <c r="D378" s="5"/>
      <c r="E378" s="5"/>
      <c r="F378" s="5"/>
      <c r="G378" s="5"/>
      <c r="H378" s="5"/>
    </row>
    <row r="379" spans="4:8" ht="13.5">
      <c r="D379" s="5"/>
      <c r="E379" s="5"/>
      <c r="F379" s="5"/>
      <c r="G379" s="5"/>
      <c r="H379" s="5"/>
    </row>
    <row r="380" spans="4:8" ht="13.5">
      <c r="D380" s="5"/>
      <c r="E380" s="5"/>
      <c r="F380" s="5"/>
      <c r="G380" s="5"/>
      <c r="H380" s="5"/>
    </row>
    <row r="381" spans="4:8" ht="13.5">
      <c r="D381" s="5"/>
      <c r="E381" s="5"/>
      <c r="F381" s="5"/>
      <c r="G381" s="5"/>
      <c r="H381" s="5"/>
    </row>
    <row r="382" spans="4:8" ht="13.5">
      <c r="D382" s="5"/>
      <c r="E382" s="5"/>
      <c r="F382" s="5"/>
      <c r="G382" s="5"/>
      <c r="H382" s="5"/>
    </row>
    <row r="383" spans="4:8" ht="13.5">
      <c r="D383" s="5"/>
      <c r="E383" s="5"/>
      <c r="F383" s="5"/>
      <c r="G383" s="5"/>
      <c r="H383" s="5"/>
    </row>
    <row r="384" spans="4:8" ht="13.5">
      <c r="D384" s="5"/>
      <c r="E384" s="5"/>
      <c r="F384" s="5"/>
      <c r="G384" s="5"/>
      <c r="H384" s="5"/>
    </row>
    <row r="385" spans="4:8" ht="13.5">
      <c r="D385" s="5"/>
      <c r="E385" s="5"/>
      <c r="F385" s="5"/>
      <c r="G385" s="5"/>
      <c r="H385" s="5"/>
    </row>
    <row r="386" spans="4:8" ht="13.5">
      <c r="D386" s="5"/>
      <c r="E386" s="5"/>
      <c r="F386" s="5"/>
      <c r="G386" s="5"/>
      <c r="H386" s="5"/>
    </row>
    <row r="387" spans="4:8" ht="13.5">
      <c r="D387" s="5"/>
      <c r="E387" s="5"/>
      <c r="F387" s="5"/>
      <c r="G387" s="5"/>
      <c r="H387" s="5"/>
    </row>
    <row r="388" spans="4:8" ht="13.5">
      <c r="D388" s="5"/>
      <c r="E388" s="5"/>
      <c r="F388" s="5"/>
      <c r="G388" s="5"/>
      <c r="H388" s="5"/>
    </row>
    <row r="389" spans="4:8" ht="13.5">
      <c r="D389" s="5"/>
      <c r="E389" s="5"/>
      <c r="F389" s="5"/>
      <c r="G389" s="5"/>
      <c r="H389" s="5"/>
    </row>
    <row r="390" spans="4:8" ht="13.5">
      <c r="D390" s="5"/>
      <c r="E390" s="5"/>
      <c r="F390" s="5"/>
      <c r="G390" s="5"/>
      <c r="H390" s="5"/>
    </row>
    <row r="391" spans="4:8" ht="13.5">
      <c r="D391" s="5"/>
      <c r="E391" s="5"/>
      <c r="F391" s="5"/>
      <c r="G391" s="5"/>
      <c r="H391" s="5"/>
    </row>
    <row r="392" spans="4:8" ht="13.5">
      <c r="D392" s="5"/>
      <c r="E392" s="5"/>
      <c r="F392" s="5"/>
      <c r="G392" s="5"/>
      <c r="H392" s="5"/>
    </row>
    <row r="393" spans="4:8" ht="13.5">
      <c r="D393" s="5"/>
      <c r="E393" s="5"/>
      <c r="F393" s="5"/>
      <c r="G393" s="5"/>
      <c r="H393" s="5"/>
    </row>
    <row r="394" spans="4:8" ht="13.5">
      <c r="D394" s="5"/>
      <c r="E394" s="5"/>
      <c r="F394" s="5"/>
      <c r="G394" s="5"/>
      <c r="H394" s="5"/>
    </row>
    <row r="395" spans="4:8" ht="13.5">
      <c r="D395" s="5"/>
      <c r="E395" s="5"/>
      <c r="F395" s="5"/>
      <c r="G395" s="5"/>
      <c r="H395" s="5"/>
    </row>
    <row r="396" spans="4:8" ht="13.5">
      <c r="D396" s="5"/>
      <c r="E396" s="5"/>
      <c r="F396" s="5"/>
      <c r="G396" s="5"/>
      <c r="H396" s="5"/>
    </row>
  </sheetData>
  <sheetProtection/>
  <mergeCells count="39">
    <mergeCell ref="D74:E74"/>
    <mergeCell ref="I27:I29"/>
    <mergeCell ref="X2:X3"/>
    <mergeCell ref="S2:S3"/>
    <mergeCell ref="B49:J50"/>
    <mergeCell ref="B2:G2"/>
    <mergeCell ref="B16:F16"/>
    <mergeCell ref="B13:F13"/>
    <mergeCell ref="B5:D5"/>
    <mergeCell ref="B7:F7"/>
    <mergeCell ref="B6:C6"/>
    <mergeCell ref="B52:J54"/>
    <mergeCell ref="C43:D43"/>
    <mergeCell ref="B44:D46"/>
    <mergeCell ref="M3:N3"/>
    <mergeCell ref="M4:N4"/>
    <mergeCell ref="B19:F19"/>
    <mergeCell ref="B22:F22"/>
    <mergeCell ref="B25:F25"/>
    <mergeCell ref="D6:G6"/>
    <mergeCell ref="B3:G3"/>
    <mergeCell ref="B11:H11"/>
    <mergeCell ref="AI38:AM38"/>
    <mergeCell ref="AI29:AO29"/>
    <mergeCell ref="AK30:AL30"/>
    <mergeCell ref="AI31:AO31"/>
    <mergeCell ref="AI32:AO32"/>
    <mergeCell ref="AI24:AM24"/>
    <mergeCell ref="AI35:AO35"/>
    <mergeCell ref="AI36:AM36"/>
    <mergeCell ref="AI37:AM37"/>
    <mergeCell ref="AI27:AM27"/>
    <mergeCell ref="AI26:AM26"/>
    <mergeCell ref="AI25:AM25"/>
    <mergeCell ref="AI10:AO10"/>
    <mergeCell ref="AI23:AO23"/>
    <mergeCell ref="AK15:AM15"/>
    <mergeCell ref="AI12:AL14"/>
    <mergeCell ref="AI11:AL11"/>
  </mergeCells>
  <conditionalFormatting sqref="AE5:AE177">
    <cfRule type="cellIs" priority="1" dxfId="5" operator="lessThanOrEqual" stopIfTrue="1">
      <formula>$AM$7</formula>
    </cfRule>
  </conditionalFormatting>
  <conditionalFormatting sqref="AA5:AA177 Q5:Q177">
    <cfRule type="cellIs" priority="2" dxfId="2" operator="lessThanOrEqual" stopIfTrue="1">
      <formula>$H$43/2</formula>
    </cfRule>
  </conditionalFormatting>
  <conditionalFormatting sqref="G714:G65536">
    <cfRule type="cellIs" priority="3" dxfId="2" operator="lessThanOrEqual" stopIfTrue="1">
      <formula>$F$43/2</formula>
    </cfRule>
  </conditionalFormatting>
  <conditionalFormatting sqref="V5:V177">
    <cfRule type="cellIs" priority="4" dxfId="2" operator="lessThanOrEqual" stopIfTrue="1">
      <formula>$H$42</formula>
    </cfRule>
  </conditionalFormatting>
  <conditionalFormatting sqref="N8 N10 N12 N14 N16 N18 N20 N22 N24 N26 N28 N30 N32 N34 N36 N38 N40 N42 N44 N46 N48 N50 N52 N54 N56 N58 N60 N62 N64 N66 N68 N70 N72 N74 N76 N78 N80 N82 N84 N86 N88 N90 N92 N94 N96 N98 N100 N102 N104 N106 N108 N110 N112 N114 N116 N118 N120 N122 N124 N126 N128 N130 N132 N134 N136 N138 N140 N142 N144 N146 N148 N150 N152 N154 N156 N158 N160 N162 N164 N166 N168 N170 N172 N174 N176 N6">
    <cfRule type="cellIs" priority="5" dxfId="17" operator="equal" stopIfTrue="1">
      <formula>#REF!</formula>
    </cfRule>
    <cfRule type="cellIs" priority="6" dxfId="4" operator="equal" stopIfTrue="1">
      <formula>0</formula>
    </cfRule>
  </conditionalFormatting>
  <conditionalFormatting sqref="N175 N173 N171 N169 N167 N165 N163 N161 N159 N157 N155 N153 N151 N149 N147 N145 N143 N141 N139 N137 N135 N133 N131 N129 N127 N125 N123 N121 N119 N117 N115 N113 N111 N109 N107 N105 N103 N101 N99 N97 N95 N93 N91 N89 N87 N85 N83 N81 N79 N77 N75 N73 N71 N69 N67 N65 N63 N61 N59 N57 N55 N53 N51 N49 N47 N45 N43 N41 N39 N37 N35 N33 N31 N29 N27 N25 N23 N21 N19 N17 N15 N13 N11 N9 N7 N5 N177">
    <cfRule type="cellIs" priority="7" dxfId="15" operator="equal" stopIfTrue="1">
      <formula>0</formula>
    </cfRule>
  </conditionalFormatting>
  <conditionalFormatting sqref="L5:L177">
    <cfRule type="cellIs" priority="8" dxfId="6" operator="lessThanOrEqual" stopIfTrue="1">
      <formula>$AM$7</formula>
    </cfRule>
  </conditionalFormatting>
  <conditionalFormatting sqref="S5:S177 X5:X177">
    <cfRule type="cellIs" priority="9" dxfId="1" operator="between" stopIfTrue="1">
      <formula>$H$43/2+2</formula>
      <formula>$H$45</formula>
    </cfRule>
  </conditionalFormatting>
  <conditionalFormatting sqref="I27:I29">
    <cfRule type="cellIs" priority="10" dxfId="22" operator="greaterThan" stopIfTrue="1">
      <formula>0.98</formula>
    </cfRule>
    <cfRule type="cellIs" priority="11" dxfId="22" operator="lessThan" stopIfTrue="1">
      <formula>-0.98</formula>
    </cfRule>
  </conditionalFormatting>
  <conditionalFormatting sqref="J41:J43 J45 J60:J62">
    <cfRule type="cellIs" priority="12" dxfId="23" operator="greaterThan" stopIfTrue="1">
      <formula>0.98</formula>
    </cfRule>
    <cfRule type="cellIs" priority="13" dxfId="23" operator="lessThan" stopIfTrue="1">
      <formula>-0.98</formula>
    </cfRule>
  </conditionalFormatting>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2:AJ267"/>
  <sheetViews>
    <sheetView zoomScalePageLayoutView="0" workbookViewId="0" topLeftCell="A1">
      <selection activeCell="AK21" sqref="AK21"/>
    </sheetView>
  </sheetViews>
  <sheetFormatPr defaultColWidth="8.8515625" defaultRowHeight="12.75"/>
  <cols>
    <col min="1" max="4" width="8.8515625" style="98" customWidth="1"/>
    <col min="5" max="5" width="12.140625" style="98" customWidth="1"/>
    <col min="6" max="6" width="5.421875" style="98" customWidth="1"/>
    <col min="7" max="7" width="8.7109375" style="98" customWidth="1"/>
    <col min="8" max="8" width="5.7109375" style="11" customWidth="1"/>
    <col min="9" max="9" width="7.7109375" style="13" customWidth="1"/>
    <col min="10" max="10" width="16.7109375" style="259" bestFit="1" customWidth="1"/>
    <col min="11" max="11" width="2.28125" style="11" customWidth="1"/>
    <col min="12" max="12" width="6.28125" style="11" customWidth="1"/>
    <col min="13" max="13" width="2.28125" style="11" customWidth="1"/>
    <col min="14" max="14" width="9.8515625" style="111" bestFit="1" customWidth="1"/>
    <col min="15" max="16" width="13.421875" style="111" bestFit="1" customWidth="1"/>
    <col min="17" max="18" width="13.421875" style="111" customWidth="1"/>
    <col min="19" max="21" width="15.8515625" style="111" customWidth="1"/>
    <col min="22" max="22" width="2.28125" style="11" customWidth="1"/>
    <col min="23" max="23" width="10.7109375" style="11" bestFit="1" customWidth="1"/>
    <col min="24" max="24" width="2.28125" style="11" customWidth="1"/>
    <col min="25" max="26" width="13.421875" style="111" bestFit="1" customWidth="1"/>
    <col min="27" max="28" width="13.421875" style="111" customWidth="1"/>
    <col min="29" max="31" width="15.8515625" style="111" customWidth="1"/>
    <col min="32" max="32" width="2.28125" style="11" customWidth="1"/>
    <col min="33" max="33" width="7.00390625" style="11" customWidth="1"/>
    <col min="34" max="34" width="2.28125" style="11" customWidth="1"/>
    <col min="35" max="35" width="7.7109375" style="13" customWidth="1"/>
    <col min="36" max="36" width="8.7109375" style="13" bestFit="1" customWidth="1"/>
    <col min="37" max="16384" width="8.8515625" style="98" customWidth="1"/>
  </cols>
  <sheetData>
    <row r="1" ht="14.25" thickBot="1"/>
    <row r="2" spans="8:36" ht="15.75" thickBot="1">
      <c r="H2" s="12"/>
      <c r="I2" s="5"/>
      <c r="J2" s="30" t="s">
        <v>121</v>
      </c>
      <c r="K2" s="60"/>
      <c r="L2" s="404" t="s">
        <v>37</v>
      </c>
      <c r="M2" s="60"/>
      <c r="N2" s="270"/>
      <c r="O2" s="406" t="s">
        <v>125</v>
      </c>
      <c r="P2" s="407"/>
      <c r="Q2" s="407"/>
      <c r="R2" s="407"/>
      <c r="S2" s="407"/>
      <c r="T2" s="407"/>
      <c r="U2" s="408"/>
      <c r="V2" s="60"/>
      <c r="W2" s="30" t="s">
        <v>3</v>
      </c>
      <c r="X2" s="60"/>
      <c r="Y2" s="406" t="s">
        <v>152</v>
      </c>
      <c r="Z2" s="407"/>
      <c r="AA2" s="407"/>
      <c r="AB2" s="407"/>
      <c r="AC2" s="407"/>
      <c r="AD2" s="407"/>
      <c r="AE2" s="408"/>
      <c r="AF2" s="60"/>
      <c r="AG2" s="404" t="s">
        <v>35</v>
      </c>
      <c r="AH2" s="60"/>
      <c r="AI2" s="181" t="s">
        <v>39</v>
      </c>
      <c r="AJ2" s="425" t="s">
        <v>36</v>
      </c>
    </row>
    <row r="3" spans="9:36" ht="14.25" thickBot="1">
      <c r="I3" s="260"/>
      <c r="J3" s="274" t="s">
        <v>111</v>
      </c>
      <c r="K3" s="12"/>
      <c r="L3" s="405"/>
      <c r="M3" s="310"/>
      <c r="N3" s="309"/>
      <c r="O3" s="312" t="s">
        <v>154</v>
      </c>
      <c r="P3" s="268" t="s">
        <v>29</v>
      </c>
      <c r="Q3" s="264" t="s">
        <v>30</v>
      </c>
      <c r="R3" s="264" t="s">
        <v>31</v>
      </c>
      <c r="S3" s="264" t="s">
        <v>32</v>
      </c>
      <c r="T3" s="264" t="s">
        <v>33</v>
      </c>
      <c r="U3" s="158" t="s">
        <v>34</v>
      </c>
      <c r="V3" s="12"/>
      <c r="W3" s="271"/>
      <c r="X3" s="72"/>
      <c r="Y3" s="312" t="s">
        <v>154</v>
      </c>
      <c r="Z3" s="268" t="s">
        <v>29</v>
      </c>
      <c r="AA3" s="264" t="s">
        <v>30</v>
      </c>
      <c r="AB3" s="264" t="s">
        <v>31</v>
      </c>
      <c r="AC3" s="264" t="s">
        <v>32</v>
      </c>
      <c r="AD3" s="264" t="s">
        <v>33</v>
      </c>
      <c r="AE3" s="158" t="s">
        <v>34</v>
      </c>
      <c r="AF3" s="12"/>
      <c r="AG3" s="405"/>
      <c r="AH3" s="12"/>
      <c r="AI3" s="424">
        <f>('siodełk.-raglan. z dekoltem'!AN38)-'siodełk.-raglan. z dekoltem'!AD4</f>
        <v>0</v>
      </c>
      <c r="AJ3" s="265"/>
    </row>
    <row r="4" spans="9:36" ht="15.75" thickBot="1">
      <c r="I4" s="261" t="s">
        <v>25</v>
      </c>
      <c r="J4" s="269" t="s">
        <v>121</v>
      </c>
      <c r="K4" s="186" t="s">
        <v>112</v>
      </c>
      <c r="L4" s="158"/>
      <c r="M4" s="311" t="s">
        <v>112</v>
      </c>
      <c r="N4" s="308" t="s">
        <v>136</v>
      </c>
      <c r="O4" s="305" t="s">
        <v>122</v>
      </c>
      <c r="P4" s="305" t="s">
        <v>122</v>
      </c>
      <c r="Q4" s="266" t="s">
        <v>122</v>
      </c>
      <c r="R4" s="266" t="s">
        <v>122</v>
      </c>
      <c r="S4" s="266" t="s">
        <v>122</v>
      </c>
      <c r="T4" s="266" t="s">
        <v>122</v>
      </c>
      <c r="U4" s="266" t="s">
        <v>122</v>
      </c>
      <c r="V4" s="158" t="s">
        <v>112</v>
      </c>
      <c r="W4" s="158"/>
      <c r="X4" s="311" t="s">
        <v>112</v>
      </c>
      <c r="Y4" s="266" t="s">
        <v>123</v>
      </c>
      <c r="Z4" s="266" t="s">
        <v>123</v>
      </c>
      <c r="AA4" s="266" t="s">
        <v>123</v>
      </c>
      <c r="AB4" s="266" t="s">
        <v>123</v>
      </c>
      <c r="AC4" s="266" t="s">
        <v>123</v>
      </c>
      <c r="AD4" s="266" t="s">
        <v>123</v>
      </c>
      <c r="AE4" s="266" t="s">
        <v>123</v>
      </c>
      <c r="AF4" s="186" t="s">
        <v>112</v>
      </c>
      <c r="AG4" s="158"/>
      <c r="AH4" s="5" t="s">
        <v>112</v>
      </c>
      <c r="AI4" s="425">
        <f>SUM(AI5:AI157)</f>
        <v>0</v>
      </c>
      <c r="AJ4" s="261" t="s">
        <v>25</v>
      </c>
    </row>
    <row r="5" spans="1:36" ht="15.75" thickBot="1">
      <c r="A5" s="104"/>
      <c r="B5" s="285"/>
      <c r="C5" s="285"/>
      <c r="D5" s="285"/>
      <c r="E5" s="285"/>
      <c r="F5" s="285"/>
      <c r="G5" s="285"/>
      <c r="H5" s="13"/>
      <c r="I5" s="286">
        <f>N5</f>
        <v>46</v>
      </c>
      <c r="J5" s="287"/>
      <c r="K5" s="182" t="s">
        <v>113</v>
      </c>
      <c r="L5" s="263">
        <f>('siodełk.-raglan. z dekoltem'!H43/2)-((F10-F9)/2)</f>
        <v>45</v>
      </c>
      <c r="M5" s="283" t="s">
        <v>113</v>
      </c>
      <c r="N5" s="306">
        <f>F7+1</f>
        <v>46</v>
      </c>
      <c r="O5" s="307">
        <f>F10</f>
        <v>15</v>
      </c>
      <c r="P5" s="288">
        <f>F10</f>
        <v>15</v>
      </c>
      <c r="Q5" s="288">
        <f>F10</f>
        <v>15</v>
      </c>
      <c r="R5" s="288">
        <f>F10</f>
        <v>15</v>
      </c>
      <c r="S5" s="288">
        <f>F10</f>
        <v>15</v>
      </c>
      <c r="T5" s="288">
        <f>F10</f>
        <v>15</v>
      </c>
      <c r="U5" s="288">
        <f>F10</f>
        <v>15</v>
      </c>
      <c r="V5" s="182" t="s">
        <v>113</v>
      </c>
      <c r="W5" s="263">
        <f>'siodełk.-raglan. z dekoltem'!H42-(F10-F9)</f>
        <v>143</v>
      </c>
      <c r="X5" s="182" t="s">
        <v>113</v>
      </c>
      <c r="Y5" s="307">
        <f>F10</f>
        <v>15</v>
      </c>
      <c r="Z5" s="288">
        <f>U5</f>
        <v>15</v>
      </c>
      <c r="AA5" s="288">
        <f>Z5</f>
        <v>15</v>
      </c>
      <c r="AB5" s="288">
        <f>AA5</f>
        <v>15</v>
      </c>
      <c r="AC5" s="288">
        <f>AB5</f>
        <v>15</v>
      </c>
      <c r="AD5" s="288">
        <f>AC5</f>
        <v>15</v>
      </c>
      <c r="AE5" s="288">
        <f>AC5</f>
        <v>15</v>
      </c>
      <c r="AF5" s="182" t="s">
        <v>113</v>
      </c>
      <c r="AG5" s="182">
        <f>L5</f>
        <v>45</v>
      </c>
      <c r="AH5" s="289" t="s">
        <v>113</v>
      </c>
      <c r="AI5" s="129"/>
      <c r="AJ5" s="286">
        <f>N5</f>
        <v>46</v>
      </c>
    </row>
    <row r="6" spans="2:36" ht="13.5">
      <c r="B6" s="73" t="s">
        <v>56</v>
      </c>
      <c r="C6" s="56"/>
      <c r="D6" s="56"/>
      <c r="E6" s="120"/>
      <c r="F6" s="128">
        <f>'siodełk.-raglan. z dekoltem'!H41</f>
        <v>86</v>
      </c>
      <c r="G6" s="290" t="s">
        <v>1</v>
      </c>
      <c r="I6" s="262">
        <f>N6</f>
        <v>47</v>
      </c>
      <c r="J6" s="203">
        <f>AI5</f>
        <v>0</v>
      </c>
      <c r="K6" s="183" t="s">
        <v>113</v>
      </c>
      <c r="L6" s="263">
        <f>L5</f>
        <v>45</v>
      </c>
      <c r="M6" s="183" t="s">
        <v>113</v>
      </c>
      <c r="N6" s="267">
        <f>N5+1</f>
        <v>47</v>
      </c>
      <c r="O6" s="211">
        <f>O5+2</f>
        <v>17</v>
      </c>
      <c r="P6" s="6">
        <f aca="true" t="shared" si="0" ref="P6:U6">P5</f>
        <v>15</v>
      </c>
      <c r="Q6" s="6">
        <f t="shared" si="0"/>
        <v>15</v>
      </c>
      <c r="R6" s="6">
        <f t="shared" si="0"/>
        <v>15</v>
      </c>
      <c r="S6" s="6">
        <f t="shared" si="0"/>
        <v>15</v>
      </c>
      <c r="T6" s="6">
        <f t="shared" si="0"/>
        <v>15</v>
      </c>
      <c r="U6" s="6">
        <f t="shared" si="0"/>
        <v>15</v>
      </c>
      <c r="V6" s="183" t="s">
        <v>113</v>
      </c>
      <c r="W6" s="263">
        <f>W5</f>
        <v>143</v>
      </c>
      <c r="X6" s="183" t="s">
        <v>113</v>
      </c>
      <c r="Y6" s="211">
        <f>Y5+2</f>
        <v>17</v>
      </c>
      <c r="Z6" s="6">
        <f aca="true" t="shared" si="1" ref="Z6:AE6">Z5</f>
        <v>15</v>
      </c>
      <c r="AA6" s="6">
        <f t="shared" si="1"/>
        <v>15</v>
      </c>
      <c r="AB6" s="6">
        <f t="shared" si="1"/>
        <v>15</v>
      </c>
      <c r="AC6" s="6">
        <f t="shared" si="1"/>
        <v>15</v>
      </c>
      <c r="AD6" s="6">
        <f t="shared" si="1"/>
        <v>15</v>
      </c>
      <c r="AE6" s="6">
        <f t="shared" si="1"/>
        <v>15</v>
      </c>
      <c r="AF6" s="183" t="s">
        <v>113</v>
      </c>
      <c r="AG6" s="283">
        <f>AG5</f>
        <v>45</v>
      </c>
      <c r="AH6" s="281" t="s">
        <v>113</v>
      </c>
      <c r="AI6" s="40"/>
      <c r="AJ6" s="262">
        <f>AJ5+1</f>
        <v>47</v>
      </c>
    </row>
    <row r="7" spans="2:36" ht="13.5">
      <c r="B7" s="291" t="s">
        <v>133</v>
      </c>
      <c r="C7" s="292"/>
      <c r="D7" s="292"/>
      <c r="E7" s="292"/>
      <c r="F7" s="293">
        <f>'siodełk.-raglan. z dekoltem'!H43/2</f>
        <v>45</v>
      </c>
      <c r="G7" s="294" t="s">
        <v>11</v>
      </c>
      <c r="I7" s="262">
        <f>N7</f>
        <v>48</v>
      </c>
      <c r="J7" s="203">
        <f>AI6</f>
        <v>0</v>
      </c>
      <c r="K7" s="183" t="s">
        <v>113</v>
      </c>
      <c r="L7" s="263">
        <f>L6</f>
        <v>45</v>
      </c>
      <c r="M7" s="183" t="s">
        <v>113</v>
      </c>
      <c r="N7" s="267">
        <f>N6+1</f>
        <v>48</v>
      </c>
      <c r="O7" s="211">
        <f>O6+2</f>
        <v>19</v>
      </c>
      <c r="P7" s="211">
        <f>P6+2</f>
        <v>17</v>
      </c>
      <c r="Q7" s="6">
        <f>Q6</f>
        <v>15</v>
      </c>
      <c r="R7" s="6">
        <f>R6</f>
        <v>15</v>
      </c>
      <c r="S7" s="211">
        <f>S6+2</f>
        <v>17</v>
      </c>
      <c r="T7" s="211">
        <f>T6+2</f>
        <v>17</v>
      </c>
      <c r="U7" s="6">
        <f>U6</f>
        <v>15</v>
      </c>
      <c r="V7" s="183" t="s">
        <v>113</v>
      </c>
      <c r="W7" s="263">
        <f>W6</f>
        <v>143</v>
      </c>
      <c r="X7" s="183" t="s">
        <v>113</v>
      </c>
      <c r="Y7" s="211">
        <f>Y6+2</f>
        <v>19</v>
      </c>
      <c r="Z7" s="211">
        <f>Z6+2</f>
        <v>17</v>
      </c>
      <c r="AA7" s="6">
        <f>AA6</f>
        <v>15</v>
      </c>
      <c r="AB7" s="6">
        <f>AB6</f>
        <v>15</v>
      </c>
      <c r="AC7" s="211">
        <f>AC6+2</f>
        <v>17</v>
      </c>
      <c r="AD7" s="211">
        <f>AD6+2</f>
        <v>17</v>
      </c>
      <c r="AE7" s="6">
        <f>AE6</f>
        <v>15</v>
      </c>
      <c r="AF7" s="183" t="s">
        <v>113</v>
      </c>
      <c r="AG7" s="283">
        <f>AG6</f>
        <v>45</v>
      </c>
      <c r="AH7" s="281" t="s">
        <v>113</v>
      </c>
      <c r="AI7" s="40"/>
      <c r="AJ7" s="262">
        <f aca="true" t="shared" si="2" ref="AJ7:AJ70">AJ6+1</f>
        <v>48</v>
      </c>
    </row>
    <row r="8" spans="2:36" ht="13.5">
      <c r="B8" s="291" t="s">
        <v>134</v>
      </c>
      <c r="C8" s="292"/>
      <c r="D8" s="292"/>
      <c r="E8" s="292"/>
      <c r="F8" s="293">
        <f>'siodełk.-raglan. z dekoltem'!H45</f>
        <v>82</v>
      </c>
      <c r="G8" s="294" t="s">
        <v>135</v>
      </c>
      <c r="I8" s="262">
        <f aca="true" t="shared" si="3" ref="I8:I71">N8</f>
        <v>49</v>
      </c>
      <c r="J8" s="203">
        <f aca="true" t="shared" si="4" ref="J8:J71">AI7</f>
        <v>0</v>
      </c>
      <c r="K8" s="183" t="s">
        <v>113</v>
      </c>
      <c r="L8" s="263">
        <f aca="true" t="shared" si="5" ref="L8:L71">L7</f>
        <v>45</v>
      </c>
      <c r="M8" s="183" t="s">
        <v>113</v>
      </c>
      <c r="N8" s="267">
        <f aca="true" t="shared" si="6" ref="N8:N71">N7+1</f>
        <v>49</v>
      </c>
      <c r="O8" s="211">
        <f>O7+2</f>
        <v>21</v>
      </c>
      <c r="P8" s="6">
        <f>P7</f>
        <v>17</v>
      </c>
      <c r="Q8" s="211">
        <f>Q7+2</f>
        <v>17</v>
      </c>
      <c r="R8" s="6">
        <f>R7</f>
        <v>15</v>
      </c>
      <c r="S8" s="211">
        <f>S7+2</f>
        <v>19</v>
      </c>
      <c r="T8" s="6">
        <f>T7</f>
        <v>17</v>
      </c>
      <c r="U8" s="211">
        <f>U7+2</f>
        <v>17</v>
      </c>
      <c r="V8" s="183" t="s">
        <v>113</v>
      </c>
      <c r="W8" s="263">
        <f aca="true" t="shared" si="7" ref="W8:W71">W7</f>
        <v>143</v>
      </c>
      <c r="X8" s="183" t="s">
        <v>113</v>
      </c>
      <c r="Y8" s="211">
        <f>Y7+2</f>
        <v>21</v>
      </c>
      <c r="Z8" s="6">
        <f>Z7</f>
        <v>17</v>
      </c>
      <c r="AA8" s="211">
        <f>AA7+2</f>
        <v>17</v>
      </c>
      <c r="AB8" s="6">
        <f>AB7</f>
        <v>15</v>
      </c>
      <c r="AC8" s="211">
        <f>AC7+2</f>
        <v>19</v>
      </c>
      <c r="AD8" s="6">
        <f>AD7</f>
        <v>17</v>
      </c>
      <c r="AE8" s="211">
        <f>AE7+2</f>
        <v>17</v>
      </c>
      <c r="AF8" s="183" t="s">
        <v>113</v>
      </c>
      <c r="AG8" s="283">
        <f aca="true" t="shared" si="8" ref="AG8:AG71">AG7</f>
        <v>45</v>
      </c>
      <c r="AH8" s="281" t="s">
        <v>113</v>
      </c>
      <c r="AI8" s="40"/>
      <c r="AJ8" s="262">
        <f t="shared" si="2"/>
        <v>49</v>
      </c>
    </row>
    <row r="9" spans="2:36" ht="13.5">
      <c r="B9" s="291" t="s">
        <v>137</v>
      </c>
      <c r="C9" s="292"/>
      <c r="D9" s="292"/>
      <c r="E9" s="292"/>
      <c r="F9" s="293">
        <f>'siodełk.-raglan. z dekoltem'!G60</f>
        <v>15</v>
      </c>
      <c r="G9" s="294" t="s">
        <v>14</v>
      </c>
      <c r="I9" s="262">
        <f t="shared" si="3"/>
        <v>50</v>
      </c>
      <c r="J9" s="203">
        <f t="shared" si="4"/>
        <v>0</v>
      </c>
      <c r="K9" s="183" t="s">
        <v>113</v>
      </c>
      <c r="L9" s="263">
        <f t="shared" si="5"/>
        <v>45</v>
      </c>
      <c r="M9" s="183" t="s">
        <v>113</v>
      </c>
      <c r="N9" s="267">
        <f t="shared" si="6"/>
        <v>50</v>
      </c>
      <c r="O9" s="211">
        <f aca="true" t="shared" si="9" ref="O9:O72">O8+2</f>
        <v>23</v>
      </c>
      <c r="P9" s="211">
        <f>P8+2</f>
        <v>19</v>
      </c>
      <c r="Q9" s="6">
        <f>Q8</f>
        <v>17</v>
      </c>
      <c r="R9" s="211">
        <f>R8+2</f>
        <v>17</v>
      </c>
      <c r="S9" s="6">
        <f>S8</f>
        <v>19</v>
      </c>
      <c r="T9" s="6">
        <f>T8</f>
        <v>17</v>
      </c>
      <c r="U9" s="6">
        <f>U8</f>
        <v>17</v>
      </c>
      <c r="V9" s="183" t="s">
        <v>113</v>
      </c>
      <c r="W9" s="263">
        <f t="shared" si="7"/>
        <v>143</v>
      </c>
      <c r="X9" s="183" t="s">
        <v>113</v>
      </c>
      <c r="Y9" s="211">
        <f aca="true" t="shared" si="10" ref="Y9:Y72">Y8+2</f>
        <v>23</v>
      </c>
      <c r="Z9" s="211">
        <f>Z8+2</f>
        <v>19</v>
      </c>
      <c r="AA9" s="6">
        <f>AA8</f>
        <v>17</v>
      </c>
      <c r="AB9" s="211">
        <f>AB8+2</f>
        <v>17</v>
      </c>
      <c r="AC9" s="6">
        <f>AC8</f>
        <v>19</v>
      </c>
      <c r="AD9" s="6">
        <f>AD8</f>
        <v>17</v>
      </c>
      <c r="AE9" s="6">
        <f>AE8</f>
        <v>17</v>
      </c>
      <c r="AF9" s="183" t="s">
        <v>113</v>
      </c>
      <c r="AG9" s="283">
        <f t="shared" si="8"/>
        <v>45</v>
      </c>
      <c r="AH9" s="281" t="s">
        <v>113</v>
      </c>
      <c r="AI9" s="40"/>
      <c r="AJ9" s="262">
        <f t="shared" si="2"/>
        <v>50</v>
      </c>
    </row>
    <row r="10" spans="2:36" ht="13.5">
      <c r="B10" s="291" t="s">
        <v>139</v>
      </c>
      <c r="C10" s="292"/>
      <c r="D10" s="292"/>
      <c r="E10" s="292"/>
      <c r="F10" s="295">
        <v>15</v>
      </c>
      <c r="G10" s="294" t="s">
        <v>14</v>
      </c>
      <c r="I10" s="262">
        <f t="shared" si="3"/>
        <v>51</v>
      </c>
      <c r="J10" s="203">
        <f t="shared" si="4"/>
        <v>0</v>
      </c>
      <c r="K10" s="183" t="s">
        <v>113</v>
      </c>
      <c r="L10" s="263">
        <f t="shared" si="5"/>
        <v>45</v>
      </c>
      <c r="M10" s="183" t="s">
        <v>113</v>
      </c>
      <c r="N10" s="267">
        <f t="shared" si="6"/>
        <v>51</v>
      </c>
      <c r="O10" s="211">
        <f t="shared" si="9"/>
        <v>25</v>
      </c>
      <c r="P10" s="6">
        <f>P9</f>
        <v>19</v>
      </c>
      <c r="Q10" s="6">
        <f>Q9</f>
        <v>17</v>
      </c>
      <c r="R10" s="6">
        <f>R9</f>
        <v>17</v>
      </c>
      <c r="S10" s="211">
        <f>S9+2</f>
        <v>21</v>
      </c>
      <c r="T10" s="211">
        <f>T9+2</f>
        <v>19</v>
      </c>
      <c r="U10" s="6">
        <f>U9</f>
        <v>17</v>
      </c>
      <c r="V10" s="183" t="s">
        <v>113</v>
      </c>
      <c r="W10" s="263">
        <f t="shared" si="7"/>
        <v>143</v>
      </c>
      <c r="X10" s="183" t="s">
        <v>113</v>
      </c>
      <c r="Y10" s="211">
        <f t="shared" si="10"/>
        <v>25</v>
      </c>
      <c r="Z10" s="6">
        <f>Z9</f>
        <v>19</v>
      </c>
      <c r="AA10" s="6">
        <f>AA9</f>
        <v>17</v>
      </c>
      <c r="AB10" s="6">
        <f>AB9</f>
        <v>17</v>
      </c>
      <c r="AC10" s="211">
        <f>AC9+2</f>
        <v>21</v>
      </c>
      <c r="AD10" s="211">
        <f>AD9+2</f>
        <v>19</v>
      </c>
      <c r="AE10" s="6">
        <f>AE9</f>
        <v>17</v>
      </c>
      <c r="AF10" s="183" t="s">
        <v>113</v>
      </c>
      <c r="AG10" s="283">
        <f t="shared" si="8"/>
        <v>45</v>
      </c>
      <c r="AH10" s="281" t="s">
        <v>113</v>
      </c>
      <c r="AI10" s="40"/>
      <c r="AJ10" s="262">
        <f t="shared" si="2"/>
        <v>51</v>
      </c>
    </row>
    <row r="11" spans="2:36" ht="14.25" thickBot="1">
      <c r="B11" s="296" t="s">
        <v>140</v>
      </c>
      <c r="C11" s="297"/>
      <c r="D11" s="298">
        <f>'siodełk.-raglan. z dekoltem'!AM7</f>
        <v>32</v>
      </c>
      <c r="E11" s="297" t="s">
        <v>11</v>
      </c>
      <c r="F11" s="297"/>
      <c r="G11" s="299"/>
      <c r="I11" s="262">
        <f t="shared" si="3"/>
        <v>52</v>
      </c>
      <c r="J11" s="203">
        <f t="shared" si="4"/>
        <v>0</v>
      </c>
      <c r="K11" s="183" t="s">
        <v>113</v>
      </c>
      <c r="L11" s="263">
        <f t="shared" si="5"/>
        <v>45</v>
      </c>
      <c r="M11" s="183" t="s">
        <v>113</v>
      </c>
      <c r="N11" s="267">
        <f t="shared" si="6"/>
        <v>52</v>
      </c>
      <c r="O11" s="211">
        <f t="shared" si="9"/>
        <v>27</v>
      </c>
      <c r="P11" s="211">
        <f>P10+2</f>
        <v>21</v>
      </c>
      <c r="Q11" s="211">
        <f>Q10+2</f>
        <v>19</v>
      </c>
      <c r="R11" s="6">
        <f>R10</f>
        <v>17</v>
      </c>
      <c r="S11" s="211">
        <f>S10+2</f>
        <v>23</v>
      </c>
      <c r="T11" s="6">
        <f>T10</f>
        <v>19</v>
      </c>
      <c r="U11" s="6">
        <f>U10</f>
        <v>17</v>
      </c>
      <c r="V11" s="183" t="s">
        <v>113</v>
      </c>
      <c r="W11" s="263">
        <f t="shared" si="7"/>
        <v>143</v>
      </c>
      <c r="X11" s="183" t="s">
        <v>113</v>
      </c>
      <c r="Y11" s="211">
        <f t="shared" si="10"/>
        <v>27</v>
      </c>
      <c r="Z11" s="211">
        <f>Z10+2</f>
        <v>21</v>
      </c>
      <c r="AA11" s="211">
        <f>AA10+2</f>
        <v>19</v>
      </c>
      <c r="AB11" s="6">
        <f>AB10</f>
        <v>17</v>
      </c>
      <c r="AC11" s="211">
        <f>AC10+2</f>
        <v>23</v>
      </c>
      <c r="AD11" s="6">
        <f>AD10</f>
        <v>19</v>
      </c>
      <c r="AE11" s="6">
        <f>AE10</f>
        <v>17</v>
      </c>
      <c r="AF11" s="183" t="s">
        <v>113</v>
      </c>
      <c r="AG11" s="283">
        <f t="shared" si="8"/>
        <v>45</v>
      </c>
      <c r="AH11" s="281" t="s">
        <v>113</v>
      </c>
      <c r="AI11" s="40"/>
      <c r="AJ11" s="262">
        <f t="shared" si="2"/>
        <v>52</v>
      </c>
    </row>
    <row r="12" spans="9:36" ht="13.5">
      <c r="I12" s="262">
        <f t="shared" si="3"/>
        <v>53</v>
      </c>
      <c r="J12" s="203">
        <f t="shared" si="4"/>
        <v>0</v>
      </c>
      <c r="K12" s="183" t="s">
        <v>113</v>
      </c>
      <c r="L12" s="263">
        <f t="shared" si="5"/>
        <v>45</v>
      </c>
      <c r="M12" s="183" t="s">
        <v>113</v>
      </c>
      <c r="N12" s="267">
        <f t="shared" si="6"/>
        <v>53</v>
      </c>
      <c r="O12" s="211">
        <f t="shared" si="9"/>
        <v>29</v>
      </c>
      <c r="P12" s="6">
        <f>P11</f>
        <v>21</v>
      </c>
      <c r="Q12" s="6">
        <f>Q11</f>
        <v>19</v>
      </c>
      <c r="R12" s="6">
        <f>R11</f>
        <v>17</v>
      </c>
      <c r="S12" s="6">
        <f>S11</f>
        <v>23</v>
      </c>
      <c r="T12" s="211">
        <f>T11+2</f>
        <v>21</v>
      </c>
      <c r="U12" s="211">
        <f>U11+2</f>
        <v>19</v>
      </c>
      <c r="V12" s="183" t="s">
        <v>113</v>
      </c>
      <c r="W12" s="263">
        <f t="shared" si="7"/>
        <v>143</v>
      </c>
      <c r="X12" s="183" t="s">
        <v>113</v>
      </c>
      <c r="Y12" s="211">
        <f t="shared" si="10"/>
        <v>29</v>
      </c>
      <c r="Z12" s="6">
        <f>Z11</f>
        <v>21</v>
      </c>
      <c r="AA12" s="6">
        <f>AA11</f>
        <v>19</v>
      </c>
      <c r="AB12" s="6">
        <f>AB11</f>
        <v>17</v>
      </c>
      <c r="AC12" s="6">
        <f>AC11</f>
        <v>23</v>
      </c>
      <c r="AD12" s="211">
        <f>AD11+2</f>
        <v>21</v>
      </c>
      <c r="AE12" s="211">
        <f>AE11+2</f>
        <v>19</v>
      </c>
      <c r="AF12" s="183" t="s">
        <v>113</v>
      </c>
      <c r="AG12" s="283">
        <f t="shared" si="8"/>
        <v>45</v>
      </c>
      <c r="AH12" s="281" t="s">
        <v>113</v>
      </c>
      <c r="AI12" s="40"/>
      <c r="AJ12" s="262">
        <f t="shared" si="2"/>
        <v>53</v>
      </c>
    </row>
    <row r="13" spans="9:36" ht="13.5">
      <c r="I13" s="262">
        <f t="shared" si="3"/>
        <v>54</v>
      </c>
      <c r="J13" s="203">
        <f t="shared" si="4"/>
        <v>0</v>
      </c>
      <c r="K13" s="183" t="s">
        <v>113</v>
      </c>
      <c r="L13" s="263">
        <f t="shared" si="5"/>
        <v>45</v>
      </c>
      <c r="M13" s="183" t="s">
        <v>113</v>
      </c>
      <c r="N13" s="267">
        <f t="shared" si="6"/>
        <v>54</v>
      </c>
      <c r="O13" s="211">
        <f t="shared" si="9"/>
        <v>31</v>
      </c>
      <c r="P13" s="211">
        <f>P12+2</f>
        <v>23</v>
      </c>
      <c r="Q13" s="6">
        <f>Q12</f>
        <v>19</v>
      </c>
      <c r="R13" s="211">
        <f>R12+2</f>
        <v>19</v>
      </c>
      <c r="S13" s="211">
        <f>S12+2</f>
        <v>25</v>
      </c>
      <c r="T13" s="6">
        <f>T12</f>
        <v>21</v>
      </c>
      <c r="U13" s="6">
        <f>U12</f>
        <v>19</v>
      </c>
      <c r="V13" s="183" t="s">
        <v>113</v>
      </c>
      <c r="W13" s="263">
        <f t="shared" si="7"/>
        <v>143</v>
      </c>
      <c r="X13" s="183" t="s">
        <v>113</v>
      </c>
      <c r="Y13" s="211">
        <f t="shared" si="10"/>
        <v>31</v>
      </c>
      <c r="Z13" s="211">
        <f>Z12+2</f>
        <v>23</v>
      </c>
      <c r="AA13" s="6">
        <f>AA12</f>
        <v>19</v>
      </c>
      <c r="AB13" s="211">
        <f>AB12+2</f>
        <v>19</v>
      </c>
      <c r="AC13" s="211">
        <f>AC12+2</f>
        <v>25</v>
      </c>
      <c r="AD13" s="6">
        <f>AD12</f>
        <v>21</v>
      </c>
      <c r="AE13" s="6">
        <f>AE12</f>
        <v>19</v>
      </c>
      <c r="AF13" s="183" t="s">
        <v>113</v>
      </c>
      <c r="AG13" s="283">
        <f t="shared" si="8"/>
        <v>45</v>
      </c>
      <c r="AH13" s="281" t="s">
        <v>113</v>
      </c>
      <c r="AI13" s="40"/>
      <c r="AJ13" s="262">
        <f t="shared" si="2"/>
        <v>54</v>
      </c>
    </row>
    <row r="14" spans="9:36" ht="13.5">
      <c r="I14" s="262">
        <f t="shared" si="3"/>
        <v>55</v>
      </c>
      <c r="J14" s="203">
        <f t="shared" si="4"/>
        <v>0</v>
      </c>
      <c r="K14" s="183" t="s">
        <v>113</v>
      </c>
      <c r="L14" s="263">
        <f t="shared" si="5"/>
        <v>45</v>
      </c>
      <c r="M14" s="183" t="s">
        <v>113</v>
      </c>
      <c r="N14" s="267">
        <f t="shared" si="6"/>
        <v>55</v>
      </c>
      <c r="O14" s="211">
        <f t="shared" si="9"/>
        <v>33</v>
      </c>
      <c r="P14" s="6">
        <f>P13</f>
        <v>23</v>
      </c>
      <c r="Q14" s="211">
        <f>Q13+2</f>
        <v>21</v>
      </c>
      <c r="R14" s="6">
        <f>R13</f>
        <v>19</v>
      </c>
      <c r="S14" s="211">
        <f>S13+2</f>
        <v>27</v>
      </c>
      <c r="T14" s="6">
        <f>T13</f>
        <v>21</v>
      </c>
      <c r="U14" s="6">
        <f>U13</f>
        <v>19</v>
      </c>
      <c r="V14" s="183" t="s">
        <v>113</v>
      </c>
      <c r="W14" s="263">
        <f t="shared" si="7"/>
        <v>143</v>
      </c>
      <c r="X14" s="183" t="s">
        <v>113</v>
      </c>
      <c r="Y14" s="211">
        <f t="shared" si="10"/>
        <v>33</v>
      </c>
      <c r="Z14" s="6">
        <f>Z13</f>
        <v>23</v>
      </c>
      <c r="AA14" s="211">
        <f>AA13+2</f>
        <v>21</v>
      </c>
      <c r="AB14" s="6">
        <f>AB13</f>
        <v>19</v>
      </c>
      <c r="AC14" s="211">
        <f>AC13+2</f>
        <v>27</v>
      </c>
      <c r="AD14" s="6">
        <f>AD13</f>
        <v>21</v>
      </c>
      <c r="AE14" s="6">
        <f>AE13</f>
        <v>19</v>
      </c>
      <c r="AF14" s="183" t="s">
        <v>113</v>
      </c>
      <c r="AG14" s="283">
        <f t="shared" si="8"/>
        <v>45</v>
      </c>
      <c r="AH14" s="281" t="s">
        <v>113</v>
      </c>
      <c r="AI14" s="40"/>
      <c r="AJ14" s="262">
        <f t="shared" si="2"/>
        <v>55</v>
      </c>
    </row>
    <row r="15" spans="9:36" ht="13.5">
      <c r="I15" s="262">
        <f t="shared" si="3"/>
        <v>56</v>
      </c>
      <c r="J15" s="203">
        <f t="shared" si="4"/>
        <v>0</v>
      </c>
      <c r="K15" s="183" t="s">
        <v>113</v>
      </c>
      <c r="L15" s="263">
        <f t="shared" si="5"/>
        <v>45</v>
      </c>
      <c r="M15" s="183" t="s">
        <v>113</v>
      </c>
      <c r="N15" s="267">
        <f t="shared" si="6"/>
        <v>56</v>
      </c>
      <c r="O15" s="211">
        <f t="shared" si="9"/>
        <v>35</v>
      </c>
      <c r="P15" s="211">
        <f>P14+2</f>
        <v>25</v>
      </c>
      <c r="Q15" s="6">
        <f>Q14</f>
        <v>21</v>
      </c>
      <c r="R15" s="6">
        <f>R14</f>
        <v>19</v>
      </c>
      <c r="S15" s="6">
        <f>S14</f>
        <v>27</v>
      </c>
      <c r="T15" s="211">
        <f>T14+2</f>
        <v>23</v>
      </c>
      <c r="U15" s="211">
        <f>U14+2</f>
        <v>21</v>
      </c>
      <c r="V15" s="183" t="s">
        <v>113</v>
      </c>
      <c r="W15" s="263">
        <f t="shared" si="7"/>
        <v>143</v>
      </c>
      <c r="X15" s="183" t="s">
        <v>113</v>
      </c>
      <c r="Y15" s="211">
        <f t="shared" si="10"/>
        <v>35</v>
      </c>
      <c r="Z15" s="211">
        <f>Z14+2</f>
        <v>25</v>
      </c>
      <c r="AA15" s="6">
        <f>AA14</f>
        <v>21</v>
      </c>
      <c r="AB15" s="6">
        <f>AB14</f>
        <v>19</v>
      </c>
      <c r="AC15" s="6">
        <f>AC14</f>
        <v>27</v>
      </c>
      <c r="AD15" s="211">
        <f>AD14+2</f>
        <v>23</v>
      </c>
      <c r="AE15" s="211">
        <f>AE14+2</f>
        <v>21</v>
      </c>
      <c r="AF15" s="183" t="s">
        <v>113</v>
      </c>
      <c r="AG15" s="283">
        <f t="shared" si="8"/>
        <v>45</v>
      </c>
      <c r="AH15" s="281" t="s">
        <v>113</v>
      </c>
      <c r="AI15" s="40"/>
      <c r="AJ15" s="262">
        <f t="shared" si="2"/>
        <v>56</v>
      </c>
    </row>
    <row r="16" spans="9:36" ht="13.5">
      <c r="I16" s="262">
        <f t="shared" si="3"/>
        <v>57</v>
      </c>
      <c r="J16" s="203">
        <f t="shared" si="4"/>
        <v>0</v>
      </c>
      <c r="K16" s="183" t="s">
        <v>113</v>
      </c>
      <c r="L16" s="263">
        <f t="shared" si="5"/>
        <v>45</v>
      </c>
      <c r="M16" s="183" t="s">
        <v>113</v>
      </c>
      <c r="N16" s="267">
        <f t="shared" si="6"/>
        <v>57</v>
      </c>
      <c r="O16" s="211">
        <f t="shared" si="9"/>
        <v>37</v>
      </c>
      <c r="P16" s="6">
        <f>P15</f>
        <v>25</v>
      </c>
      <c r="Q16" s="6">
        <f>Q15</f>
        <v>21</v>
      </c>
      <c r="R16" s="6">
        <f>R15</f>
        <v>19</v>
      </c>
      <c r="S16" s="211">
        <f>S15+2</f>
        <v>29</v>
      </c>
      <c r="T16" s="6">
        <f>T15</f>
        <v>23</v>
      </c>
      <c r="U16" s="6">
        <f>U15</f>
        <v>21</v>
      </c>
      <c r="V16" s="183" t="s">
        <v>113</v>
      </c>
      <c r="W16" s="263">
        <f t="shared" si="7"/>
        <v>143</v>
      </c>
      <c r="X16" s="183" t="s">
        <v>113</v>
      </c>
      <c r="Y16" s="211">
        <f t="shared" si="10"/>
        <v>37</v>
      </c>
      <c r="Z16" s="6">
        <f>Z15</f>
        <v>25</v>
      </c>
      <c r="AA16" s="6">
        <f>AA15</f>
        <v>21</v>
      </c>
      <c r="AB16" s="6">
        <f>AB15</f>
        <v>19</v>
      </c>
      <c r="AC16" s="211">
        <f>AC15+2</f>
        <v>29</v>
      </c>
      <c r="AD16" s="6">
        <f>AD15</f>
        <v>23</v>
      </c>
      <c r="AE16" s="6">
        <f>AE15</f>
        <v>21</v>
      </c>
      <c r="AF16" s="183" t="s">
        <v>113</v>
      </c>
      <c r="AG16" s="283">
        <f t="shared" si="8"/>
        <v>45</v>
      </c>
      <c r="AH16" s="281" t="s">
        <v>113</v>
      </c>
      <c r="AI16" s="40"/>
      <c r="AJ16" s="262">
        <f t="shared" si="2"/>
        <v>57</v>
      </c>
    </row>
    <row r="17" spans="9:36" ht="13.5">
      <c r="I17" s="262">
        <f t="shared" si="3"/>
        <v>58</v>
      </c>
      <c r="J17" s="203">
        <f t="shared" si="4"/>
        <v>0</v>
      </c>
      <c r="K17" s="183" t="s">
        <v>113</v>
      </c>
      <c r="L17" s="263">
        <f t="shared" si="5"/>
        <v>45</v>
      </c>
      <c r="M17" s="183" t="s">
        <v>113</v>
      </c>
      <c r="N17" s="267">
        <f t="shared" si="6"/>
        <v>58</v>
      </c>
      <c r="O17" s="211">
        <f t="shared" si="9"/>
        <v>39</v>
      </c>
      <c r="P17" s="211">
        <f>P16+2</f>
        <v>27</v>
      </c>
      <c r="Q17" s="211">
        <f>Q16+2</f>
        <v>23</v>
      </c>
      <c r="R17" s="211">
        <f>R16+2</f>
        <v>21</v>
      </c>
      <c r="S17" s="211">
        <f>S16+2</f>
        <v>31</v>
      </c>
      <c r="T17" s="211">
        <f>T16+2</f>
        <v>25</v>
      </c>
      <c r="U17" s="6">
        <f>U16</f>
        <v>21</v>
      </c>
      <c r="V17" s="183" t="s">
        <v>113</v>
      </c>
      <c r="W17" s="263">
        <f t="shared" si="7"/>
        <v>143</v>
      </c>
      <c r="X17" s="183" t="s">
        <v>113</v>
      </c>
      <c r="Y17" s="211">
        <f t="shared" si="10"/>
        <v>39</v>
      </c>
      <c r="Z17" s="211">
        <f>Z16+2</f>
        <v>27</v>
      </c>
      <c r="AA17" s="211">
        <f>AA16+2</f>
        <v>23</v>
      </c>
      <c r="AB17" s="211">
        <f>AB16+2</f>
        <v>21</v>
      </c>
      <c r="AC17" s="211">
        <f>AC16+2</f>
        <v>31</v>
      </c>
      <c r="AD17" s="211">
        <f>AD16+2</f>
        <v>25</v>
      </c>
      <c r="AE17" s="6">
        <f>AE16</f>
        <v>21</v>
      </c>
      <c r="AF17" s="183" t="s">
        <v>113</v>
      </c>
      <c r="AG17" s="283">
        <f t="shared" si="8"/>
        <v>45</v>
      </c>
      <c r="AH17" s="281" t="s">
        <v>113</v>
      </c>
      <c r="AI17" s="40"/>
      <c r="AJ17" s="262">
        <f t="shared" si="2"/>
        <v>58</v>
      </c>
    </row>
    <row r="18" spans="9:36" ht="13.5">
      <c r="I18" s="262">
        <f t="shared" si="3"/>
        <v>59</v>
      </c>
      <c r="J18" s="203">
        <f t="shared" si="4"/>
        <v>0</v>
      </c>
      <c r="K18" s="183" t="s">
        <v>113</v>
      </c>
      <c r="L18" s="263">
        <f t="shared" si="5"/>
        <v>45</v>
      </c>
      <c r="M18" s="183" t="s">
        <v>113</v>
      </c>
      <c r="N18" s="267">
        <f t="shared" si="6"/>
        <v>59</v>
      </c>
      <c r="O18" s="211">
        <f t="shared" si="9"/>
        <v>41</v>
      </c>
      <c r="P18" s="6">
        <f>P17</f>
        <v>27</v>
      </c>
      <c r="Q18" s="6">
        <f>Q17</f>
        <v>23</v>
      </c>
      <c r="R18" s="6">
        <f>R17</f>
        <v>21</v>
      </c>
      <c r="S18" s="6">
        <f>S17</f>
        <v>31</v>
      </c>
      <c r="T18" s="6">
        <f>T17</f>
        <v>25</v>
      </c>
      <c r="U18" s="6">
        <f>U17</f>
        <v>21</v>
      </c>
      <c r="V18" s="183" t="s">
        <v>113</v>
      </c>
      <c r="W18" s="263">
        <f t="shared" si="7"/>
        <v>143</v>
      </c>
      <c r="X18" s="183" t="s">
        <v>113</v>
      </c>
      <c r="Y18" s="211">
        <f t="shared" si="10"/>
        <v>41</v>
      </c>
      <c r="Z18" s="6">
        <f>Z17</f>
        <v>27</v>
      </c>
      <c r="AA18" s="6">
        <f>AA17</f>
        <v>23</v>
      </c>
      <c r="AB18" s="6">
        <f>AB17</f>
        <v>21</v>
      </c>
      <c r="AC18" s="6">
        <f>AC17</f>
        <v>31</v>
      </c>
      <c r="AD18" s="6">
        <f>AD17</f>
        <v>25</v>
      </c>
      <c r="AE18" s="6">
        <f>AE17</f>
        <v>21</v>
      </c>
      <c r="AF18" s="183" t="s">
        <v>113</v>
      </c>
      <c r="AG18" s="283">
        <f t="shared" si="8"/>
        <v>45</v>
      </c>
      <c r="AH18" s="281" t="s">
        <v>113</v>
      </c>
      <c r="AI18" s="40"/>
      <c r="AJ18" s="262">
        <f t="shared" si="2"/>
        <v>59</v>
      </c>
    </row>
    <row r="19" spans="9:36" ht="13.5">
      <c r="I19" s="262">
        <f t="shared" si="3"/>
        <v>60</v>
      </c>
      <c r="J19" s="203">
        <f t="shared" si="4"/>
        <v>0</v>
      </c>
      <c r="K19" s="183" t="s">
        <v>113</v>
      </c>
      <c r="L19" s="263">
        <f t="shared" si="5"/>
        <v>45</v>
      </c>
      <c r="M19" s="183" t="s">
        <v>113</v>
      </c>
      <c r="N19" s="267">
        <f t="shared" si="6"/>
        <v>60</v>
      </c>
      <c r="O19" s="211">
        <f t="shared" si="9"/>
        <v>43</v>
      </c>
      <c r="P19" s="211">
        <f>P18+2</f>
        <v>29</v>
      </c>
      <c r="Q19" s="6">
        <f>Q18</f>
        <v>23</v>
      </c>
      <c r="R19" s="6">
        <f>R18</f>
        <v>21</v>
      </c>
      <c r="S19" s="211">
        <f>S18+2</f>
        <v>33</v>
      </c>
      <c r="T19" s="6">
        <f>T18</f>
        <v>25</v>
      </c>
      <c r="U19" s="211">
        <f>U18+2</f>
        <v>23</v>
      </c>
      <c r="V19" s="183" t="s">
        <v>113</v>
      </c>
      <c r="W19" s="263">
        <f t="shared" si="7"/>
        <v>143</v>
      </c>
      <c r="X19" s="183" t="s">
        <v>113</v>
      </c>
      <c r="Y19" s="211">
        <f t="shared" si="10"/>
        <v>43</v>
      </c>
      <c r="Z19" s="211">
        <f>Z18+2</f>
        <v>29</v>
      </c>
      <c r="AA19" s="6">
        <f>AA18</f>
        <v>23</v>
      </c>
      <c r="AB19" s="6">
        <f>AB18</f>
        <v>21</v>
      </c>
      <c r="AC19" s="211">
        <f>AC18+2</f>
        <v>33</v>
      </c>
      <c r="AD19" s="6">
        <f>AD18</f>
        <v>25</v>
      </c>
      <c r="AE19" s="211">
        <f>AE18+2</f>
        <v>23</v>
      </c>
      <c r="AF19" s="183" t="s">
        <v>113</v>
      </c>
      <c r="AG19" s="283">
        <f t="shared" si="8"/>
        <v>45</v>
      </c>
      <c r="AH19" s="281" t="s">
        <v>113</v>
      </c>
      <c r="AI19" s="40"/>
      <c r="AJ19" s="262">
        <f t="shared" si="2"/>
        <v>60</v>
      </c>
    </row>
    <row r="20" spans="9:36" ht="13.5">
      <c r="I20" s="262">
        <f t="shared" si="3"/>
        <v>61</v>
      </c>
      <c r="J20" s="203">
        <f t="shared" si="4"/>
        <v>0</v>
      </c>
      <c r="K20" s="183" t="s">
        <v>113</v>
      </c>
      <c r="L20" s="263">
        <f t="shared" si="5"/>
        <v>45</v>
      </c>
      <c r="M20" s="183" t="s">
        <v>113</v>
      </c>
      <c r="N20" s="267">
        <f t="shared" si="6"/>
        <v>61</v>
      </c>
      <c r="O20" s="211">
        <f t="shared" si="9"/>
        <v>45</v>
      </c>
      <c r="P20" s="6">
        <f>P19</f>
        <v>29</v>
      </c>
      <c r="Q20" s="211">
        <f>Q19+2</f>
        <v>25</v>
      </c>
      <c r="R20" s="6">
        <f>R19</f>
        <v>21</v>
      </c>
      <c r="S20" s="211">
        <f>S19+2</f>
        <v>35</v>
      </c>
      <c r="T20" s="211">
        <f>T19+2</f>
        <v>27</v>
      </c>
      <c r="U20" s="6">
        <f>U19</f>
        <v>23</v>
      </c>
      <c r="V20" s="183" t="s">
        <v>113</v>
      </c>
      <c r="W20" s="263">
        <f t="shared" si="7"/>
        <v>143</v>
      </c>
      <c r="X20" s="183" t="s">
        <v>113</v>
      </c>
      <c r="Y20" s="211">
        <f t="shared" si="10"/>
        <v>45</v>
      </c>
      <c r="Z20" s="6">
        <f>Z19</f>
        <v>29</v>
      </c>
      <c r="AA20" s="211">
        <f>AA19+2</f>
        <v>25</v>
      </c>
      <c r="AB20" s="6">
        <f>AB19</f>
        <v>21</v>
      </c>
      <c r="AC20" s="211">
        <f>AC19+2</f>
        <v>35</v>
      </c>
      <c r="AD20" s="211">
        <f>AD19+2</f>
        <v>27</v>
      </c>
      <c r="AE20" s="6">
        <f>AE19</f>
        <v>23</v>
      </c>
      <c r="AF20" s="183" t="s">
        <v>113</v>
      </c>
      <c r="AG20" s="283">
        <f t="shared" si="8"/>
        <v>45</v>
      </c>
      <c r="AH20" s="281" t="s">
        <v>113</v>
      </c>
      <c r="AI20" s="40"/>
      <c r="AJ20" s="262">
        <f t="shared" si="2"/>
        <v>61</v>
      </c>
    </row>
    <row r="21" spans="9:36" ht="13.5">
      <c r="I21" s="262">
        <f t="shared" si="3"/>
        <v>62</v>
      </c>
      <c r="J21" s="203">
        <f t="shared" si="4"/>
        <v>0</v>
      </c>
      <c r="K21" s="183" t="s">
        <v>113</v>
      </c>
      <c r="L21" s="263">
        <f t="shared" si="5"/>
        <v>45</v>
      </c>
      <c r="M21" s="183" t="s">
        <v>113</v>
      </c>
      <c r="N21" s="267">
        <f t="shared" si="6"/>
        <v>62</v>
      </c>
      <c r="O21" s="211">
        <f t="shared" si="9"/>
        <v>47</v>
      </c>
      <c r="P21" s="211">
        <f>P20+2</f>
        <v>31</v>
      </c>
      <c r="Q21" s="6">
        <f>Q20</f>
        <v>25</v>
      </c>
      <c r="R21" s="211">
        <f>R20+2</f>
        <v>23</v>
      </c>
      <c r="S21" s="6">
        <f>S20</f>
        <v>35</v>
      </c>
      <c r="T21" s="6">
        <f>T20</f>
        <v>27</v>
      </c>
      <c r="U21" s="6">
        <f>U20</f>
        <v>23</v>
      </c>
      <c r="V21" s="183" t="s">
        <v>113</v>
      </c>
      <c r="W21" s="263">
        <f t="shared" si="7"/>
        <v>143</v>
      </c>
      <c r="X21" s="183" t="s">
        <v>113</v>
      </c>
      <c r="Y21" s="211">
        <f t="shared" si="10"/>
        <v>47</v>
      </c>
      <c r="Z21" s="211">
        <f>Z20+2</f>
        <v>31</v>
      </c>
      <c r="AA21" s="6">
        <f>AA20</f>
        <v>25</v>
      </c>
      <c r="AB21" s="211">
        <f>AB20+2</f>
        <v>23</v>
      </c>
      <c r="AC21" s="6">
        <f>AC20</f>
        <v>35</v>
      </c>
      <c r="AD21" s="6">
        <f>AD20</f>
        <v>27</v>
      </c>
      <c r="AE21" s="6">
        <f>AE20</f>
        <v>23</v>
      </c>
      <c r="AF21" s="183" t="s">
        <v>113</v>
      </c>
      <c r="AG21" s="283">
        <f t="shared" si="8"/>
        <v>45</v>
      </c>
      <c r="AH21" s="281" t="s">
        <v>113</v>
      </c>
      <c r="AI21" s="40"/>
      <c r="AJ21" s="262">
        <f t="shared" si="2"/>
        <v>62</v>
      </c>
    </row>
    <row r="22" spans="9:36" ht="13.5">
      <c r="I22" s="262">
        <f t="shared" si="3"/>
        <v>63</v>
      </c>
      <c r="J22" s="203">
        <f t="shared" si="4"/>
        <v>0</v>
      </c>
      <c r="K22" s="183" t="s">
        <v>113</v>
      </c>
      <c r="L22" s="263">
        <f t="shared" si="5"/>
        <v>45</v>
      </c>
      <c r="M22" s="183" t="s">
        <v>113</v>
      </c>
      <c r="N22" s="267">
        <f t="shared" si="6"/>
        <v>63</v>
      </c>
      <c r="O22" s="211">
        <f t="shared" si="9"/>
        <v>49</v>
      </c>
      <c r="P22" s="6">
        <f>P21</f>
        <v>31</v>
      </c>
      <c r="Q22" s="6">
        <f>Q21</f>
        <v>25</v>
      </c>
      <c r="R22" s="6">
        <f>R21</f>
        <v>23</v>
      </c>
      <c r="S22" s="211">
        <f>S21+2</f>
        <v>37</v>
      </c>
      <c r="T22" s="211">
        <f>T21+2</f>
        <v>29</v>
      </c>
      <c r="U22" s="211">
        <f>U21+2</f>
        <v>25</v>
      </c>
      <c r="V22" s="183" t="s">
        <v>113</v>
      </c>
      <c r="W22" s="263">
        <f t="shared" si="7"/>
        <v>143</v>
      </c>
      <c r="X22" s="183" t="s">
        <v>113</v>
      </c>
      <c r="Y22" s="211">
        <f t="shared" si="10"/>
        <v>49</v>
      </c>
      <c r="Z22" s="6">
        <f>Z21</f>
        <v>31</v>
      </c>
      <c r="AA22" s="6">
        <f>AA21</f>
        <v>25</v>
      </c>
      <c r="AB22" s="6">
        <f>AB21</f>
        <v>23</v>
      </c>
      <c r="AC22" s="211">
        <f>AC21+2</f>
        <v>37</v>
      </c>
      <c r="AD22" s="211">
        <f>AD21+2</f>
        <v>29</v>
      </c>
      <c r="AE22" s="211">
        <f>AE21+2</f>
        <v>25</v>
      </c>
      <c r="AF22" s="183" t="s">
        <v>113</v>
      </c>
      <c r="AG22" s="283">
        <f t="shared" si="8"/>
        <v>45</v>
      </c>
      <c r="AH22" s="281" t="s">
        <v>113</v>
      </c>
      <c r="AI22" s="40"/>
      <c r="AJ22" s="262">
        <f t="shared" si="2"/>
        <v>63</v>
      </c>
    </row>
    <row r="23" spans="9:36" ht="13.5">
      <c r="I23" s="262">
        <f t="shared" si="3"/>
        <v>64</v>
      </c>
      <c r="J23" s="203">
        <f>AI22</f>
        <v>0</v>
      </c>
      <c r="K23" s="183" t="s">
        <v>113</v>
      </c>
      <c r="L23" s="263">
        <f t="shared" si="5"/>
        <v>45</v>
      </c>
      <c r="M23" s="183" t="s">
        <v>113</v>
      </c>
      <c r="N23" s="267">
        <f t="shared" si="6"/>
        <v>64</v>
      </c>
      <c r="O23" s="211">
        <f t="shared" si="9"/>
        <v>51</v>
      </c>
      <c r="P23" s="211">
        <f>P22+2</f>
        <v>33</v>
      </c>
      <c r="Q23" s="211">
        <f>Q22+2</f>
        <v>27</v>
      </c>
      <c r="R23" s="6">
        <f>R22</f>
        <v>23</v>
      </c>
      <c r="S23" s="211">
        <f>S22+2</f>
        <v>39</v>
      </c>
      <c r="T23" s="6">
        <f>T22</f>
        <v>29</v>
      </c>
      <c r="U23" s="6">
        <f>U22</f>
        <v>25</v>
      </c>
      <c r="V23" s="183" t="s">
        <v>113</v>
      </c>
      <c r="W23" s="263">
        <f t="shared" si="7"/>
        <v>143</v>
      </c>
      <c r="X23" s="183" t="s">
        <v>113</v>
      </c>
      <c r="Y23" s="211">
        <f t="shared" si="10"/>
        <v>51</v>
      </c>
      <c r="Z23" s="211">
        <f>Z22+2</f>
        <v>33</v>
      </c>
      <c r="AA23" s="211">
        <f>AA22+2</f>
        <v>27</v>
      </c>
      <c r="AB23" s="6">
        <f>AB22</f>
        <v>23</v>
      </c>
      <c r="AC23" s="211">
        <f>AC22+2</f>
        <v>39</v>
      </c>
      <c r="AD23" s="6">
        <f>AD22</f>
        <v>29</v>
      </c>
      <c r="AE23" s="6">
        <f>AE22</f>
        <v>25</v>
      </c>
      <c r="AF23" s="183" t="s">
        <v>113</v>
      </c>
      <c r="AG23" s="283">
        <f t="shared" si="8"/>
        <v>45</v>
      </c>
      <c r="AH23" s="281" t="s">
        <v>113</v>
      </c>
      <c r="AI23" s="40"/>
      <c r="AJ23" s="262">
        <f t="shared" si="2"/>
        <v>64</v>
      </c>
    </row>
    <row r="24" spans="9:36" ht="13.5">
      <c r="I24" s="262">
        <f t="shared" si="3"/>
        <v>65</v>
      </c>
      <c r="J24" s="203">
        <f>AI23</f>
        <v>0</v>
      </c>
      <c r="K24" s="183" t="s">
        <v>113</v>
      </c>
      <c r="L24" s="263">
        <f t="shared" si="5"/>
        <v>45</v>
      </c>
      <c r="M24" s="183" t="s">
        <v>113</v>
      </c>
      <c r="N24" s="267">
        <f t="shared" si="6"/>
        <v>65</v>
      </c>
      <c r="O24" s="211">
        <f t="shared" si="9"/>
        <v>53</v>
      </c>
      <c r="P24" s="6">
        <f>P23</f>
        <v>33</v>
      </c>
      <c r="Q24" s="6">
        <f>Q23</f>
        <v>27</v>
      </c>
      <c r="R24" s="6">
        <f>R23</f>
        <v>23</v>
      </c>
      <c r="S24" s="6">
        <f>S23</f>
        <v>39</v>
      </c>
      <c r="T24" s="6">
        <f>T23</f>
        <v>29</v>
      </c>
      <c r="U24" s="6">
        <f>U23</f>
        <v>25</v>
      </c>
      <c r="V24" s="183" t="s">
        <v>113</v>
      </c>
      <c r="W24" s="263">
        <f t="shared" si="7"/>
        <v>143</v>
      </c>
      <c r="X24" s="183" t="s">
        <v>113</v>
      </c>
      <c r="Y24" s="211">
        <f t="shared" si="10"/>
        <v>53</v>
      </c>
      <c r="Z24" s="6">
        <f>Z23</f>
        <v>33</v>
      </c>
      <c r="AA24" s="6">
        <f>AA23</f>
        <v>27</v>
      </c>
      <c r="AB24" s="6">
        <f>AB23</f>
        <v>23</v>
      </c>
      <c r="AC24" s="6">
        <f>AC23</f>
        <v>39</v>
      </c>
      <c r="AD24" s="6">
        <f>AD23</f>
        <v>29</v>
      </c>
      <c r="AE24" s="6">
        <f>AE23</f>
        <v>25</v>
      </c>
      <c r="AF24" s="183" t="s">
        <v>113</v>
      </c>
      <c r="AG24" s="283">
        <f t="shared" si="8"/>
        <v>45</v>
      </c>
      <c r="AH24" s="281" t="s">
        <v>113</v>
      </c>
      <c r="AI24" s="40"/>
      <c r="AJ24" s="262">
        <f t="shared" si="2"/>
        <v>65</v>
      </c>
    </row>
    <row r="25" spans="9:36" ht="13.5">
      <c r="I25" s="262">
        <f t="shared" si="3"/>
        <v>66</v>
      </c>
      <c r="J25" s="203">
        <f t="shared" si="4"/>
        <v>0</v>
      </c>
      <c r="K25" s="183" t="s">
        <v>113</v>
      </c>
      <c r="L25" s="263">
        <f t="shared" si="5"/>
        <v>45</v>
      </c>
      <c r="M25" s="183" t="s">
        <v>113</v>
      </c>
      <c r="N25" s="267">
        <f t="shared" si="6"/>
        <v>66</v>
      </c>
      <c r="O25" s="211">
        <f t="shared" si="9"/>
        <v>55</v>
      </c>
      <c r="P25" s="211">
        <f>P24+2</f>
        <v>35</v>
      </c>
      <c r="Q25" s="6">
        <f>Q24</f>
        <v>27</v>
      </c>
      <c r="R25" s="211">
        <f>R24+2</f>
        <v>25</v>
      </c>
      <c r="S25" s="211">
        <f>S24+2</f>
        <v>41</v>
      </c>
      <c r="T25" s="211">
        <f>T24+2</f>
        <v>31</v>
      </c>
      <c r="U25" s="6">
        <f>U24</f>
        <v>25</v>
      </c>
      <c r="V25" s="183" t="s">
        <v>113</v>
      </c>
      <c r="W25" s="263">
        <f t="shared" si="7"/>
        <v>143</v>
      </c>
      <c r="X25" s="183" t="s">
        <v>113</v>
      </c>
      <c r="Y25" s="211">
        <f t="shared" si="10"/>
        <v>55</v>
      </c>
      <c r="Z25" s="211">
        <f>Z24+2</f>
        <v>35</v>
      </c>
      <c r="AA25" s="6">
        <f>AA24</f>
        <v>27</v>
      </c>
      <c r="AB25" s="211">
        <f>AB24+2</f>
        <v>25</v>
      </c>
      <c r="AC25" s="211">
        <f>AC24+2</f>
        <v>41</v>
      </c>
      <c r="AD25" s="211">
        <f>AD24+2</f>
        <v>31</v>
      </c>
      <c r="AE25" s="6">
        <f>AE24</f>
        <v>25</v>
      </c>
      <c r="AF25" s="183" t="s">
        <v>113</v>
      </c>
      <c r="AG25" s="283">
        <f t="shared" si="8"/>
        <v>45</v>
      </c>
      <c r="AH25" s="281" t="s">
        <v>113</v>
      </c>
      <c r="AI25" s="40"/>
      <c r="AJ25" s="262">
        <f t="shared" si="2"/>
        <v>66</v>
      </c>
    </row>
    <row r="26" spans="9:36" ht="13.5">
      <c r="I26" s="262">
        <f t="shared" si="3"/>
        <v>67</v>
      </c>
      <c r="J26" s="203">
        <f t="shared" si="4"/>
        <v>0</v>
      </c>
      <c r="K26" s="183" t="s">
        <v>113</v>
      </c>
      <c r="L26" s="263">
        <f t="shared" si="5"/>
        <v>45</v>
      </c>
      <c r="M26" s="183" t="s">
        <v>113</v>
      </c>
      <c r="N26" s="267">
        <f t="shared" si="6"/>
        <v>67</v>
      </c>
      <c r="O26" s="211">
        <f t="shared" si="9"/>
        <v>57</v>
      </c>
      <c r="P26" s="6">
        <f>P25</f>
        <v>35</v>
      </c>
      <c r="Q26" s="211">
        <f>Q25+2</f>
        <v>29</v>
      </c>
      <c r="R26" s="6">
        <f>R25</f>
        <v>25</v>
      </c>
      <c r="S26" s="211">
        <f>S25+2</f>
        <v>43</v>
      </c>
      <c r="T26" s="6">
        <f>T25</f>
        <v>31</v>
      </c>
      <c r="U26" s="211">
        <f>U25+2</f>
        <v>27</v>
      </c>
      <c r="V26" s="183" t="s">
        <v>113</v>
      </c>
      <c r="W26" s="263">
        <f t="shared" si="7"/>
        <v>143</v>
      </c>
      <c r="X26" s="183" t="s">
        <v>113</v>
      </c>
      <c r="Y26" s="211">
        <f t="shared" si="10"/>
        <v>57</v>
      </c>
      <c r="Z26" s="6">
        <f>Z25</f>
        <v>35</v>
      </c>
      <c r="AA26" s="211">
        <f>AA25+2</f>
        <v>29</v>
      </c>
      <c r="AB26" s="6">
        <f>AB25</f>
        <v>25</v>
      </c>
      <c r="AC26" s="211">
        <f>AC25+2</f>
        <v>43</v>
      </c>
      <c r="AD26" s="6">
        <f>AD25</f>
        <v>31</v>
      </c>
      <c r="AE26" s="211">
        <f>AE25+2</f>
        <v>27</v>
      </c>
      <c r="AF26" s="183" t="s">
        <v>113</v>
      </c>
      <c r="AG26" s="283">
        <f t="shared" si="8"/>
        <v>45</v>
      </c>
      <c r="AH26" s="281" t="s">
        <v>113</v>
      </c>
      <c r="AI26" s="40"/>
      <c r="AJ26" s="262">
        <f t="shared" si="2"/>
        <v>67</v>
      </c>
    </row>
    <row r="27" spans="9:36" ht="13.5">
      <c r="I27" s="262">
        <f t="shared" si="3"/>
        <v>68</v>
      </c>
      <c r="J27" s="203">
        <f t="shared" si="4"/>
        <v>0</v>
      </c>
      <c r="K27" s="183" t="s">
        <v>113</v>
      </c>
      <c r="L27" s="263">
        <f t="shared" si="5"/>
        <v>45</v>
      </c>
      <c r="M27" s="183" t="s">
        <v>113</v>
      </c>
      <c r="N27" s="267">
        <f t="shared" si="6"/>
        <v>68</v>
      </c>
      <c r="O27" s="211">
        <f t="shared" si="9"/>
        <v>59</v>
      </c>
      <c r="P27" s="211">
        <f>P26+2</f>
        <v>37</v>
      </c>
      <c r="Q27" s="6">
        <f>Q26</f>
        <v>29</v>
      </c>
      <c r="R27" s="6">
        <f>R26</f>
        <v>25</v>
      </c>
      <c r="S27" s="6">
        <f>S26</f>
        <v>43</v>
      </c>
      <c r="T27" s="211">
        <f>T26+2</f>
        <v>33</v>
      </c>
      <c r="U27" s="6">
        <f>U26</f>
        <v>27</v>
      </c>
      <c r="V27" s="183" t="s">
        <v>113</v>
      </c>
      <c r="W27" s="263">
        <f t="shared" si="7"/>
        <v>143</v>
      </c>
      <c r="X27" s="183" t="s">
        <v>113</v>
      </c>
      <c r="Y27" s="211">
        <f t="shared" si="10"/>
        <v>59</v>
      </c>
      <c r="Z27" s="211">
        <f>Z26+2</f>
        <v>37</v>
      </c>
      <c r="AA27" s="6">
        <f>AA26</f>
        <v>29</v>
      </c>
      <c r="AB27" s="6">
        <f>AB26</f>
        <v>25</v>
      </c>
      <c r="AC27" s="6">
        <f>AC26</f>
        <v>43</v>
      </c>
      <c r="AD27" s="211">
        <f>AD26+2</f>
        <v>33</v>
      </c>
      <c r="AE27" s="6">
        <f>AE26</f>
        <v>27</v>
      </c>
      <c r="AF27" s="183" t="s">
        <v>113</v>
      </c>
      <c r="AG27" s="283">
        <f t="shared" si="8"/>
        <v>45</v>
      </c>
      <c r="AH27" s="281" t="s">
        <v>113</v>
      </c>
      <c r="AI27" s="40"/>
      <c r="AJ27" s="262">
        <f t="shared" si="2"/>
        <v>68</v>
      </c>
    </row>
    <row r="28" spans="9:36" ht="13.5">
      <c r="I28" s="262">
        <f t="shared" si="3"/>
        <v>69</v>
      </c>
      <c r="J28" s="203">
        <f t="shared" si="4"/>
        <v>0</v>
      </c>
      <c r="K28" s="183" t="s">
        <v>113</v>
      </c>
      <c r="L28" s="263">
        <f t="shared" si="5"/>
        <v>45</v>
      </c>
      <c r="M28" s="183" t="s">
        <v>113</v>
      </c>
      <c r="N28" s="267">
        <f t="shared" si="6"/>
        <v>69</v>
      </c>
      <c r="O28" s="211">
        <f t="shared" si="9"/>
        <v>61</v>
      </c>
      <c r="P28" s="6">
        <f>P27</f>
        <v>37</v>
      </c>
      <c r="Q28" s="6">
        <f>Q27</f>
        <v>29</v>
      </c>
      <c r="R28" s="6">
        <f>R27</f>
        <v>25</v>
      </c>
      <c r="S28" s="211">
        <f>S27+2</f>
        <v>45</v>
      </c>
      <c r="T28" s="6">
        <f>T27</f>
        <v>33</v>
      </c>
      <c r="U28" s="6">
        <f>U27</f>
        <v>27</v>
      </c>
      <c r="V28" s="183" t="s">
        <v>113</v>
      </c>
      <c r="W28" s="263">
        <f t="shared" si="7"/>
        <v>143</v>
      </c>
      <c r="X28" s="183" t="s">
        <v>113</v>
      </c>
      <c r="Y28" s="211">
        <f t="shared" si="10"/>
        <v>61</v>
      </c>
      <c r="Z28" s="6">
        <f>Z27</f>
        <v>37</v>
      </c>
      <c r="AA28" s="6">
        <f>AA27</f>
        <v>29</v>
      </c>
      <c r="AB28" s="6">
        <f>AB27</f>
        <v>25</v>
      </c>
      <c r="AC28" s="211">
        <f>AC27+2</f>
        <v>45</v>
      </c>
      <c r="AD28" s="6">
        <f>AD27</f>
        <v>33</v>
      </c>
      <c r="AE28" s="6">
        <f>AE27</f>
        <v>27</v>
      </c>
      <c r="AF28" s="183" t="s">
        <v>113</v>
      </c>
      <c r="AG28" s="283">
        <f t="shared" si="8"/>
        <v>45</v>
      </c>
      <c r="AH28" s="281" t="s">
        <v>113</v>
      </c>
      <c r="AI28" s="40"/>
      <c r="AJ28" s="262">
        <f t="shared" si="2"/>
        <v>69</v>
      </c>
    </row>
    <row r="29" spans="9:36" ht="13.5">
      <c r="I29" s="262">
        <f t="shared" si="3"/>
        <v>70</v>
      </c>
      <c r="J29" s="203">
        <f t="shared" si="4"/>
        <v>0</v>
      </c>
      <c r="K29" s="183" t="s">
        <v>113</v>
      </c>
      <c r="L29" s="263">
        <f t="shared" si="5"/>
        <v>45</v>
      </c>
      <c r="M29" s="183" t="s">
        <v>113</v>
      </c>
      <c r="N29" s="267">
        <f t="shared" si="6"/>
        <v>70</v>
      </c>
      <c r="O29" s="211">
        <f t="shared" si="9"/>
        <v>63</v>
      </c>
      <c r="P29" s="211">
        <f>P28+2</f>
        <v>39</v>
      </c>
      <c r="Q29" s="211">
        <f>Q28+2</f>
        <v>31</v>
      </c>
      <c r="R29" s="211">
        <f>R28+2</f>
        <v>27</v>
      </c>
      <c r="S29" s="211">
        <f>S28+2</f>
        <v>47</v>
      </c>
      <c r="T29" s="6">
        <f>T28</f>
        <v>33</v>
      </c>
      <c r="U29" s="211">
        <f>U28+2</f>
        <v>29</v>
      </c>
      <c r="V29" s="183" t="s">
        <v>113</v>
      </c>
      <c r="W29" s="263">
        <f t="shared" si="7"/>
        <v>143</v>
      </c>
      <c r="X29" s="183" t="s">
        <v>113</v>
      </c>
      <c r="Y29" s="211">
        <f t="shared" si="10"/>
        <v>63</v>
      </c>
      <c r="Z29" s="211">
        <f>Z28+2</f>
        <v>39</v>
      </c>
      <c r="AA29" s="211">
        <f>AA28+2</f>
        <v>31</v>
      </c>
      <c r="AB29" s="211">
        <f>AB28+2</f>
        <v>27</v>
      </c>
      <c r="AC29" s="211">
        <f>AC28+2</f>
        <v>47</v>
      </c>
      <c r="AD29" s="6">
        <f>AD28</f>
        <v>33</v>
      </c>
      <c r="AE29" s="211">
        <f>AE28+2</f>
        <v>29</v>
      </c>
      <c r="AF29" s="183" t="s">
        <v>113</v>
      </c>
      <c r="AG29" s="283">
        <f t="shared" si="8"/>
        <v>45</v>
      </c>
      <c r="AH29" s="281" t="s">
        <v>113</v>
      </c>
      <c r="AI29" s="40"/>
      <c r="AJ29" s="262">
        <f t="shared" si="2"/>
        <v>70</v>
      </c>
    </row>
    <row r="30" spans="9:36" ht="13.5">
      <c r="I30" s="262">
        <f t="shared" si="3"/>
        <v>71</v>
      </c>
      <c r="J30" s="203">
        <f t="shared" si="4"/>
        <v>0</v>
      </c>
      <c r="K30" s="183" t="s">
        <v>113</v>
      </c>
      <c r="L30" s="263">
        <f t="shared" si="5"/>
        <v>45</v>
      </c>
      <c r="M30" s="183" t="s">
        <v>113</v>
      </c>
      <c r="N30" s="267">
        <f t="shared" si="6"/>
        <v>71</v>
      </c>
      <c r="O30" s="211">
        <f t="shared" si="9"/>
        <v>65</v>
      </c>
      <c r="P30" s="6">
        <f>P29</f>
        <v>39</v>
      </c>
      <c r="Q30" s="6">
        <f>Q29</f>
        <v>31</v>
      </c>
      <c r="R30" s="6">
        <f>R29</f>
        <v>27</v>
      </c>
      <c r="S30" s="6">
        <f>S29</f>
        <v>47</v>
      </c>
      <c r="T30" s="211">
        <f>T29+2</f>
        <v>35</v>
      </c>
      <c r="U30" s="6">
        <f>U29</f>
        <v>29</v>
      </c>
      <c r="V30" s="183" t="s">
        <v>113</v>
      </c>
      <c r="W30" s="263">
        <f t="shared" si="7"/>
        <v>143</v>
      </c>
      <c r="X30" s="183" t="s">
        <v>113</v>
      </c>
      <c r="Y30" s="211">
        <f t="shared" si="10"/>
        <v>65</v>
      </c>
      <c r="Z30" s="6">
        <f>Z29</f>
        <v>39</v>
      </c>
      <c r="AA30" s="6">
        <f>AA29</f>
        <v>31</v>
      </c>
      <c r="AB30" s="6">
        <f>AB29</f>
        <v>27</v>
      </c>
      <c r="AC30" s="6">
        <f>AC29</f>
        <v>47</v>
      </c>
      <c r="AD30" s="211">
        <f>AD29+2</f>
        <v>35</v>
      </c>
      <c r="AE30" s="6">
        <f>AE29</f>
        <v>29</v>
      </c>
      <c r="AF30" s="183" t="s">
        <v>113</v>
      </c>
      <c r="AG30" s="283">
        <f t="shared" si="8"/>
        <v>45</v>
      </c>
      <c r="AH30" s="281" t="s">
        <v>113</v>
      </c>
      <c r="AI30" s="40"/>
      <c r="AJ30" s="262">
        <f t="shared" si="2"/>
        <v>71</v>
      </c>
    </row>
    <row r="31" spans="9:36" ht="13.5">
      <c r="I31" s="262">
        <f t="shared" si="3"/>
        <v>72</v>
      </c>
      <c r="J31" s="203">
        <f t="shared" si="4"/>
        <v>0</v>
      </c>
      <c r="K31" s="183" t="s">
        <v>113</v>
      </c>
      <c r="L31" s="263">
        <f t="shared" si="5"/>
        <v>45</v>
      </c>
      <c r="M31" s="183" t="s">
        <v>113</v>
      </c>
      <c r="N31" s="267">
        <f t="shared" si="6"/>
        <v>72</v>
      </c>
      <c r="O31" s="211">
        <f t="shared" si="9"/>
        <v>67</v>
      </c>
      <c r="P31" s="211">
        <f>P30+2</f>
        <v>41</v>
      </c>
      <c r="Q31" s="6">
        <f>Q30</f>
        <v>31</v>
      </c>
      <c r="R31" s="6">
        <f>R30</f>
        <v>27</v>
      </c>
      <c r="S31" s="211">
        <f>S30+2</f>
        <v>49</v>
      </c>
      <c r="T31" s="6">
        <f>T30</f>
        <v>35</v>
      </c>
      <c r="U31" s="6">
        <f>U30</f>
        <v>29</v>
      </c>
      <c r="V31" s="183" t="s">
        <v>113</v>
      </c>
      <c r="W31" s="263">
        <f t="shared" si="7"/>
        <v>143</v>
      </c>
      <c r="X31" s="183" t="s">
        <v>113</v>
      </c>
      <c r="Y31" s="211">
        <f t="shared" si="10"/>
        <v>67</v>
      </c>
      <c r="Z31" s="211">
        <f>Z30+2</f>
        <v>41</v>
      </c>
      <c r="AA31" s="6">
        <f>AA30</f>
        <v>31</v>
      </c>
      <c r="AB31" s="6">
        <f>AB30</f>
        <v>27</v>
      </c>
      <c r="AC31" s="211">
        <f>AC30+2</f>
        <v>49</v>
      </c>
      <c r="AD31" s="6">
        <f>AD30</f>
        <v>35</v>
      </c>
      <c r="AE31" s="6">
        <f>AE30</f>
        <v>29</v>
      </c>
      <c r="AF31" s="183" t="s">
        <v>113</v>
      </c>
      <c r="AG31" s="283">
        <f t="shared" si="8"/>
        <v>45</v>
      </c>
      <c r="AH31" s="281" t="s">
        <v>113</v>
      </c>
      <c r="AI31" s="40"/>
      <c r="AJ31" s="262">
        <f t="shared" si="2"/>
        <v>72</v>
      </c>
    </row>
    <row r="32" spans="9:36" ht="13.5">
      <c r="I32" s="262">
        <f t="shared" si="3"/>
        <v>73</v>
      </c>
      <c r="J32" s="203">
        <f t="shared" si="4"/>
        <v>0</v>
      </c>
      <c r="K32" s="183" t="s">
        <v>113</v>
      </c>
      <c r="L32" s="263">
        <f t="shared" si="5"/>
        <v>45</v>
      </c>
      <c r="M32" s="183" t="s">
        <v>113</v>
      </c>
      <c r="N32" s="267">
        <f t="shared" si="6"/>
        <v>73</v>
      </c>
      <c r="O32" s="211">
        <f t="shared" si="9"/>
        <v>69</v>
      </c>
      <c r="P32" s="6">
        <f>P31</f>
        <v>41</v>
      </c>
      <c r="Q32" s="211">
        <f>Q31+2</f>
        <v>33</v>
      </c>
      <c r="R32" s="6">
        <f>R31</f>
        <v>27</v>
      </c>
      <c r="S32" s="211">
        <f>S31+2</f>
        <v>51</v>
      </c>
      <c r="T32" s="211">
        <f>T31+2</f>
        <v>37</v>
      </c>
      <c r="U32" s="6">
        <f>U31</f>
        <v>29</v>
      </c>
      <c r="V32" s="183" t="s">
        <v>113</v>
      </c>
      <c r="W32" s="263">
        <f t="shared" si="7"/>
        <v>143</v>
      </c>
      <c r="X32" s="183" t="s">
        <v>113</v>
      </c>
      <c r="Y32" s="211">
        <f t="shared" si="10"/>
        <v>69</v>
      </c>
      <c r="Z32" s="6">
        <f>Z31</f>
        <v>41</v>
      </c>
      <c r="AA32" s="211">
        <f>AA31+2</f>
        <v>33</v>
      </c>
      <c r="AB32" s="6">
        <f>AB31</f>
        <v>27</v>
      </c>
      <c r="AC32" s="211">
        <f>AC31+2</f>
        <v>51</v>
      </c>
      <c r="AD32" s="211">
        <f>AD31+2</f>
        <v>37</v>
      </c>
      <c r="AE32" s="6">
        <f>AE31</f>
        <v>29</v>
      </c>
      <c r="AF32" s="183" t="s">
        <v>113</v>
      </c>
      <c r="AG32" s="283">
        <f t="shared" si="8"/>
        <v>45</v>
      </c>
      <c r="AH32" s="281" t="s">
        <v>113</v>
      </c>
      <c r="AI32" s="40"/>
      <c r="AJ32" s="262">
        <f t="shared" si="2"/>
        <v>73</v>
      </c>
    </row>
    <row r="33" spans="9:36" ht="13.5">
      <c r="I33" s="262">
        <f t="shared" si="3"/>
        <v>74</v>
      </c>
      <c r="J33" s="203">
        <f t="shared" si="4"/>
        <v>0</v>
      </c>
      <c r="K33" s="183" t="s">
        <v>113</v>
      </c>
      <c r="L33" s="263">
        <f t="shared" si="5"/>
        <v>45</v>
      </c>
      <c r="M33" s="183" t="s">
        <v>113</v>
      </c>
      <c r="N33" s="267">
        <f t="shared" si="6"/>
        <v>74</v>
      </c>
      <c r="O33" s="211">
        <f t="shared" si="9"/>
        <v>71</v>
      </c>
      <c r="P33" s="211">
        <f>P32+2</f>
        <v>43</v>
      </c>
      <c r="Q33" s="6">
        <f>Q32</f>
        <v>33</v>
      </c>
      <c r="R33" s="211">
        <f>R32+2</f>
        <v>29</v>
      </c>
      <c r="S33" s="6">
        <f>S32</f>
        <v>51</v>
      </c>
      <c r="T33" s="6">
        <f>T32</f>
        <v>37</v>
      </c>
      <c r="U33" s="211">
        <f>U32+2</f>
        <v>31</v>
      </c>
      <c r="V33" s="183" t="s">
        <v>113</v>
      </c>
      <c r="W33" s="263">
        <f t="shared" si="7"/>
        <v>143</v>
      </c>
      <c r="X33" s="183" t="s">
        <v>113</v>
      </c>
      <c r="Y33" s="211">
        <f t="shared" si="10"/>
        <v>71</v>
      </c>
      <c r="Z33" s="211">
        <f>Z32+2</f>
        <v>43</v>
      </c>
      <c r="AA33" s="6">
        <f>AA32</f>
        <v>33</v>
      </c>
      <c r="AB33" s="211">
        <f>AB32+2</f>
        <v>29</v>
      </c>
      <c r="AC33" s="6">
        <f>AC32</f>
        <v>51</v>
      </c>
      <c r="AD33" s="6">
        <f>AD32</f>
        <v>37</v>
      </c>
      <c r="AE33" s="211">
        <f>AE32+2</f>
        <v>31</v>
      </c>
      <c r="AF33" s="183" t="s">
        <v>113</v>
      </c>
      <c r="AG33" s="283">
        <f t="shared" si="8"/>
        <v>45</v>
      </c>
      <c r="AH33" s="281" t="s">
        <v>113</v>
      </c>
      <c r="AI33" s="40"/>
      <c r="AJ33" s="262">
        <f t="shared" si="2"/>
        <v>74</v>
      </c>
    </row>
    <row r="34" spans="9:36" ht="13.5">
      <c r="I34" s="262">
        <f t="shared" si="3"/>
        <v>75</v>
      </c>
      <c r="J34" s="203">
        <f t="shared" si="4"/>
        <v>0</v>
      </c>
      <c r="K34" s="183" t="s">
        <v>113</v>
      </c>
      <c r="L34" s="263">
        <f t="shared" si="5"/>
        <v>45</v>
      </c>
      <c r="M34" s="183" t="s">
        <v>113</v>
      </c>
      <c r="N34" s="267">
        <f t="shared" si="6"/>
        <v>75</v>
      </c>
      <c r="O34" s="211">
        <f t="shared" si="9"/>
        <v>73</v>
      </c>
      <c r="P34" s="6">
        <f>P33</f>
        <v>43</v>
      </c>
      <c r="Q34" s="6">
        <f>Q33</f>
        <v>33</v>
      </c>
      <c r="R34" s="6">
        <f>R33</f>
        <v>29</v>
      </c>
      <c r="S34" s="211">
        <f>S33+2</f>
        <v>53</v>
      </c>
      <c r="T34" s="6">
        <f>T33</f>
        <v>37</v>
      </c>
      <c r="U34" s="6">
        <f>U33</f>
        <v>31</v>
      </c>
      <c r="V34" s="183" t="s">
        <v>113</v>
      </c>
      <c r="W34" s="263">
        <f t="shared" si="7"/>
        <v>143</v>
      </c>
      <c r="X34" s="183" t="s">
        <v>113</v>
      </c>
      <c r="Y34" s="211">
        <f t="shared" si="10"/>
        <v>73</v>
      </c>
      <c r="Z34" s="6">
        <f>Z33</f>
        <v>43</v>
      </c>
      <c r="AA34" s="6">
        <f>AA33</f>
        <v>33</v>
      </c>
      <c r="AB34" s="6">
        <f>AB33</f>
        <v>29</v>
      </c>
      <c r="AC34" s="211">
        <f>AC33+2</f>
        <v>53</v>
      </c>
      <c r="AD34" s="6">
        <f>AD33</f>
        <v>37</v>
      </c>
      <c r="AE34" s="6">
        <f>AE33</f>
        <v>31</v>
      </c>
      <c r="AF34" s="183" t="s">
        <v>113</v>
      </c>
      <c r="AG34" s="283">
        <f t="shared" si="8"/>
        <v>45</v>
      </c>
      <c r="AH34" s="281" t="s">
        <v>113</v>
      </c>
      <c r="AI34" s="40"/>
      <c r="AJ34" s="262">
        <f t="shared" si="2"/>
        <v>75</v>
      </c>
    </row>
    <row r="35" spans="9:36" ht="13.5">
      <c r="I35" s="262">
        <f t="shared" si="3"/>
        <v>76</v>
      </c>
      <c r="J35" s="203">
        <f t="shared" si="4"/>
        <v>0</v>
      </c>
      <c r="K35" s="183" t="s">
        <v>113</v>
      </c>
      <c r="L35" s="263">
        <f t="shared" si="5"/>
        <v>45</v>
      </c>
      <c r="M35" s="183" t="s">
        <v>113</v>
      </c>
      <c r="N35" s="267">
        <f t="shared" si="6"/>
        <v>76</v>
      </c>
      <c r="O35" s="211">
        <f t="shared" si="9"/>
        <v>75</v>
      </c>
      <c r="P35" s="211">
        <f>P34+2</f>
        <v>45</v>
      </c>
      <c r="Q35" s="211">
        <f>Q34+2</f>
        <v>35</v>
      </c>
      <c r="R35" s="6">
        <f>R34</f>
        <v>29</v>
      </c>
      <c r="S35" s="211">
        <f>S34+2</f>
        <v>55</v>
      </c>
      <c r="T35" s="211">
        <f>T34+2</f>
        <v>39</v>
      </c>
      <c r="U35" s="6">
        <f>U34</f>
        <v>31</v>
      </c>
      <c r="V35" s="183" t="s">
        <v>113</v>
      </c>
      <c r="W35" s="263">
        <f t="shared" si="7"/>
        <v>143</v>
      </c>
      <c r="X35" s="183" t="s">
        <v>113</v>
      </c>
      <c r="Y35" s="211">
        <f t="shared" si="10"/>
        <v>75</v>
      </c>
      <c r="Z35" s="211">
        <f>Z34+2</f>
        <v>45</v>
      </c>
      <c r="AA35" s="211">
        <f>AA34+2</f>
        <v>35</v>
      </c>
      <c r="AB35" s="6">
        <f>AB34</f>
        <v>29</v>
      </c>
      <c r="AC35" s="211">
        <f>AC34+2</f>
        <v>55</v>
      </c>
      <c r="AD35" s="211">
        <f>AD34+2</f>
        <v>39</v>
      </c>
      <c r="AE35" s="6">
        <f>AE34</f>
        <v>31</v>
      </c>
      <c r="AF35" s="183" t="s">
        <v>113</v>
      </c>
      <c r="AG35" s="283">
        <f t="shared" si="8"/>
        <v>45</v>
      </c>
      <c r="AH35" s="281" t="s">
        <v>113</v>
      </c>
      <c r="AI35" s="40"/>
      <c r="AJ35" s="262">
        <f t="shared" si="2"/>
        <v>76</v>
      </c>
    </row>
    <row r="36" spans="9:36" ht="13.5">
      <c r="I36" s="262">
        <f t="shared" si="3"/>
        <v>77</v>
      </c>
      <c r="J36" s="203">
        <f t="shared" si="4"/>
        <v>0</v>
      </c>
      <c r="K36" s="183" t="s">
        <v>113</v>
      </c>
      <c r="L36" s="263">
        <f t="shared" si="5"/>
        <v>45</v>
      </c>
      <c r="M36" s="183" t="s">
        <v>113</v>
      </c>
      <c r="N36" s="267">
        <f t="shared" si="6"/>
        <v>77</v>
      </c>
      <c r="O36" s="211">
        <f t="shared" si="9"/>
        <v>77</v>
      </c>
      <c r="P36" s="6">
        <f>P35</f>
        <v>45</v>
      </c>
      <c r="Q36" s="6">
        <f>Q35</f>
        <v>35</v>
      </c>
      <c r="R36" s="6">
        <f>R35</f>
        <v>29</v>
      </c>
      <c r="S36" s="6">
        <f>S35</f>
        <v>55</v>
      </c>
      <c r="T36" s="6">
        <f>T35</f>
        <v>39</v>
      </c>
      <c r="U36" s="211">
        <f>U35+2</f>
        <v>33</v>
      </c>
      <c r="V36" s="183" t="s">
        <v>113</v>
      </c>
      <c r="W36" s="263">
        <f t="shared" si="7"/>
        <v>143</v>
      </c>
      <c r="X36" s="183" t="s">
        <v>113</v>
      </c>
      <c r="Y36" s="211">
        <f t="shared" si="10"/>
        <v>77</v>
      </c>
      <c r="Z36" s="6">
        <f>Z35</f>
        <v>45</v>
      </c>
      <c r="AA36" s="6">
        <f>AA35</f>
        <v>35</v>
      </c>
      <c r="AB36" s="6">
        <f>AB35</f>
        <v>29</v>
      </c>
      <c r="AC36" s="6">
        <f>AC35</f>
        <v>55</v>
      </c>
      <c r="AD36" s="6">
        <f>AD35</f>
        <v>39</v>
      </c>
      <c r="AE36" s="211">
        <f>AE35+2</f>
        <v>33</v>
      </c>
      <c r="AF36" s="183" t="s">
        <v>113</v>
      </c>
      <c r="AG36" s="283">
        <f t="shared" si="8"/>
        <v>45</v>
      </c>
      <c r="AH36" s="281" t="s">
        <v>113</v>
      </c>
      <c r="AI36" s="40"/>
      <c r="AJ36" s="262">
        <f t="shared" si="2"/>
        <v>77</v>
      </c>
    </row>
    <row r="37" spans="9:36" ht="13.5">
      <c r="I37" s="262">
        <f t="shared" si="3"/>
        <v>78</v>
      </c>
      <c r="J37" s="203">
        <f t="shared" si="4"/>
        <v>0</v>
      </c>
      <c r="K37" s="183" t="s">
        <v>113</v>
      </c>
      <c r="L37" s="263">
        <f t="shared" si="5"/>
        <v>45</v>
      </c>
      <c r="M37" s="183" t="s">
        <v>113</v>
      </c>
      <c r="N37" s="267">
        <f t="shared" si="6"/>
        <v>78</v>
      </c>
      <c r="O37" s="211">
        <f t="shared" si="9"/>
        <v>79</v>
      </c>
      <c r="P37" s="211">
        <f>P36+2</f>
        <v>47</v>
      </c>
      <c r="Q37" s="6">
        <f>Q36</f>
        <v>35</v>
      </c>
      <c r="R37" s="211">
        <f>R36+2</f>
        <v>31</v>
      </c>
      <c r="S37" s="211">
        <f>S36+2</f>
        <v>57</v>
      </c>
      <c r="T37" s="211">
        <f>T36+2</f>
        <v>41</v>
      </c>
      <c r="U37" s="6">
        <f>U36</f>
        <v>33</v>
      </c>
      <c r="V37" s="183" t="s">
        <v>113</v>
      </c>
      <c r="W37" s="263">
        <f t="shared" si="7"/>
        <v>143</v>
      </c>
      <c r="X37" s="183" t="s">
        <v>113</v>
      </c>
      <c r="Y37" s="211">
        <f t="shared" si="10"/>
        <v>79</v>
      </c>
      <c r="Z37" s="211">
        <f>Z36+2</f>
        <v>47</v>
      </c>
      <c r="AA37" s="6">
        <f>AA36</f>
        <v>35</v>
      </c>
      <c r="AB37" s="211">
        <f>AB36+2</f>
        <v>31</v>
      </c>
      <c r="AC37" s="211">
        <f>AC36+2</f>
        <v>57</v>
      </c>
      <c r="AD37" s="211">
        <f>AD36+2</f>
        <v>41</v>
      </c>
      <c r="AE37" s="6">
        <f>AE36</f>
        <v>33</v>
      </c>
      <c r="AF37" s="183" t="s">
        <v>113</v>
      </c>
      <c r="AG37" s="283">
        <f t="shared" si="8"/>
        <v>45</v>
      </c>
      <c r="AH37" s="281" t="s">
        <v>113</v>
      </c>
      <c r="AI37" s="40"/>
      <c r="AJ37" s="262">
        <f t="shared" si="2"/>
        <v>78</v>
      </c>
    </row>
    <row r="38" spans="9:36" ht="13.5">
      <c r="I38" s="262">
        <f t="shared" si="3"/>
        <v>79</v>
      </c>
      <c r="J38" s="203">
        <f t="shared" si="4"/>
        <v>0</v>
      </c>
      <c r="K38" s="183" t="s">
        <v>113</v>
      </c>
      <c r="L38" s="263">
        <f t="shared" si="5"/>
        <v>45</v>
      </c>
      <c r="M38" s="183" t="s">
        <v>113</v>
      </c>
      <c r="N38" s="267">
        <f t="shared" si="6"/>
        <v>79</v>
      </c>
      <c r="O38" s="211">
        <f t="shared" si="9"/>
        <v>81</v>
      </c>
      <c r="P38" s="6">
        <f>P37</f>
        <v>47</v>
      </c>
      <c r="Q38" s="211">
        <f>Q37+2</f>
        <v>37</v>
      </c>
      <c r="R38" s="6">
        <f>R37</f>
        <v>31</v>
      </c>
      <c r="S38" s="211">
        <f>S37+2</f>
        <v>59</v>
      </c>
      <c r="T38" s="6">
        <f>T37</f>
        <v>41</v>
      </c>
      <c r="U38" s="6">
        <f>U37</f>
        <v>33</v>
      </c>
      <c r="V38" s="183" t="s">
        <v>113</v>
      </c>
      <c r="W38" s="263">
        <f t="shared" si="7"/>
        <v>143</v>
      </c>
      <c r="X38" s="183" t="s">
        <v>113</v>
      </c>
      <c r="Y38" s="211">
        <f t="shared" si="10"/>
        <v>81</v>
      </c>
      <c r="Z38" s="6">
        <f>Z37</f>
        <v>47</v>
      </c>
      <c r="AA38" s="211">
        <f>AA37+2</f>
        <v>37</v>
      </c>
      <c r="AB38" s="6">
        <f>AB37</f>
        <v>31</v>
      </c>
      <c r="AC38" s="211">
        <f>AC37+2</f>
        <v>59</v>
      </c>
      <c r="AD38" s="6">
        <f>AD37</f>
        <v>41</v>
      </c>
      <c r="AE38" s="6">
        <f>AE37</f>
        <v>33</v>
      </c>
      <c r="AF38" s="183" t="s">
        <v>113</v>
      </c>
      <c r="AG38" s="283">
        <f t="shared" si="8"/>
        <v>45</v>
      </c>
      <c r="AH38" s="281" t="s">
        <v>113</v>
      </c>
      <c r="AI38" s="40"/>
      <c r="AJ38" s="262">
        <f t="shared" si="2"/>
        <v>79</v>
      </c>
    </row>
    <row r="39" spans="9:36" ht="13.5">
      <c r="I39" s="262">
        <f t="shared" si="3"/>
        <v>80</v>
      </c>
      <c r="J39" s="203">
        <f t="shared" si="4"/>
        <v>0</v>
      </c>
      <c r="K39" s="183" t="s">
        <v>113</v>
      </c>
      <c r="L39" s="263">
        <f t="shared" si="5"/>
        <v>45</v>
      </c>
      <c r="M39" s="183" t="s">
        <v>113</v>
      </c>
      <c r="N39" s="267">
        <f t="shared" si="6"/>
        <v>80</v>
      </c>
      <c r="O39" s="211">
        <f t="shared" si="9"/>
        <v>83</v>
      </c>
      <c r="P39" s="211">
        <f>P38+2</f>
        <v>49</v>
      </c>
      <c r="Q39" s="6">
        <f>Q38</f>
        <v>37</v>
      </c>
      <c r="R39" s="6">
        <f>R38</f>
        <v>31</v>
      </c>
      <c r="S39" s="6">
        <f>S38</f>
        <v>59</v>
      </c>
      <c r="T39" s="6">
        <f>T38</f>
        <v>41</v>
      </c>
      <c r="U39" s="6">
        <f>U38</f>
        <v>33</v>
      </c>
      <c r="V39" s="183" t="s">
        <v>113</v>
      </c>
      <c r="W39" s="263">
        <f t="shared" si="7"/>
        <v>143</v>
      </c>
      <c r="X39" s="183" t="s">
        <v>113</v>
      </c>
      <c r="Y39" s="211">
        <f t="shared" si="10"/>
        <v>83</v>
      </c>
      <c r="Z39" s="211">
        <f>Z38+2</f>
        <v>49</v>
      </c>
      <c r="AA39" s="6">
        <f>AA38</f>
        <v>37</v>
      </c>
      <c r="AB39" s="6">
        <f>AB38</f>
        <v>31</v>
      </c>
      <c r="AC39" s="6">
        <f>AC38</f>
        <v>59</v>
      </c>
      <c r="AD39" s="6">
        <f>AD38</f>
        <v>41</v>
      </c>
      <c r="AE39" s="6">
        <f>AE38</f>
        <v>33</v>
      </c>
      <c r="AF39" s="183" t="s">
        <v>113</v>
      </c>
      <c r="AG39" s="283">
        <f t="shared" si="8"/>
        <v>45</v>
      </c>
      <c r="AH39" s="281" t="s">
        <v>113</v>
      </c>
      <c r="AI39" s="40"/>
      <c r="AJ39" s="262">
        <f t="shared" si="2"/>
        <v>80</v>
      </c>
    </row>
    <row r="40" spans="9:36" ht="13.5">
      <c r="I40" s="262">
        <f t="shared" si="3"/>
        <v>81</v>
      </c>
      <c r="J40" s="203">
        <f t="shared" si="4"/>
        <v>0</v>
      </c>
      <c r="K40" s="183" t="s">
        <v>113</v>
      </c>
      <c r="L40" s="263">
        <f t="shared" si="5"/>
        <v>45</v>
      </c>
      <c r="M40" s="183" t="s">
        <v>113</v>
      </c>
      <c r="N40" s="267">
        <f t="shared" si="6"/>
        <v>81</v>
      </c>
      <c r="O40" s="211">
        <f t="shared" si="9"/>
        <v>85</v>
      </c>
      <c r="P40" s="6">
        <f>P39</f>
        <v>49</v>
      </c>
      <c r="Q40" s="6">
        <f>Q39</f>
        <v>37</v>
      </c>
      <c r="R40" s="6">
        <f>R39</f>
        <v>31</v>
      </c>
      <c r="S40" s="211">
        <f>S39+2</f>
        <v>61</v>
      </c>
      <c r="T40" s="211">
        <f>T39+2</f>
        <v>43</v>
      </c>
      <c r="U40" s="211">
        <f>U39+2</f>
        <v>35</v>
      </c>
      <c r="V40" s="183" t="s">
        <v>113</v>
      </c>
      <c r="W40" s="263">
        <f t="shared" si="7"/>
        <v>143</v>
      </c>
      <c r="X40" s="183" t="s">
        <v>113</v>
      </c>
      <c r="Y40" s="211">
        <f t="shared" si="10"/>
        <v>85</v>
      </c>
      <c r="Z40" s="6">
        <f>Z39</f>
        <v>49</v>
      </c>
      <c r="AA40" s="6">
        <f>AA39</f>
        <v>37</v>
      </c>
      <c r="AB40" s="6">
        <f>AB39</f>
        <v>31</v>
      </c>
      <c r="AC40" s="211">
        <f>AC39+2</f>
        <v>61</v>
      </c>
      <c r="AD40" s="211">
        <f>AD39+2</f>
        <v>43</v>
      </c>
      <c r="AE40" s="211">
        <f>AE39+2</f>
        <v>35</v>
      </c>
      <c r="AF40" s="183" t="s">
        <v>113</v>
      </c>
      <c r="AG40" s="283">
        <f t="shared" si="8"/>
        <v>45</v>
      </c>
      <c r="AH40" s="281" t="s">
        <v>113</v>
      </c>
      <c r="AI40" s="40"/>
      <c r="AJ40" s="262">
        <f t="shared" si="2"/>
        <v>81</v>
      </c>
    </row>
    <row r="41" spans="9:36" ht="13.5">
      <c r="I41" s="262">
        <f t="shared" si="3"/>
        <v>82</v>
      </c>
      <c r="J41" s="203">
        <f t="shared" si="4"/>
        <v>0</v>
      </c>
      <c r="K41" s="183" t="s">
        <v>113</v>
      </c>
      <c r="L41" s="263">
        <f t="shared" si="5"/>
        <v>45</v>
      </c>
      <c r="M41" s="183" t="s">
        <v>113</v>
      </c>
      <c r="N41" s="267">
        <f t="shared" si="6"/>
        <v>82</v>
      </c>
      <c r="O41" s="211">
        <f t="shared" si="9"/>
        <v>87</v>
      </c>
      <c r="P41" s="211">
        <f>P40+2</f>
        <v>51</v>
      </c>
      <c r="Q41" s="211">
        <f>Q40+2</f>
        <v>39</v>
      </c>
      <c r="R41" s="211">
        <f>R40+2</f>
        <v>33</v>
      </c>
      <c r="S41" s="211">
        <f>S40+2</f>
        <v>63</v>
      </c>
      <c r="T41" s="6">
        <f>T40</f>
        <v>43</v>
      </c>
      <c r="U41" s="6">
        <f>U40</f>
        <v>35</v>
      </c>
      <c r="V41" s="183" t="s">
        <v>113</v>
      </c>
      <c r="W41" s="263">
        <f t="shared" si="7"/>
        <v>143</v>
      </c>
      <c r="X41" s="183" t="s">
        <v>113</v>
      </c>
      <c r="Y41" s="211">
        <f t="shared" si="10"/>
        <v>87</v>
      </c>
      <c r="Z41" s="211">
        <f>Z40+2</f>
        <v>51</v>
      </c>
      <c r="AA41" s="211">
        <f>AA40+2</f>
        <v>39</v>
      </c>
      <c r="AB41" s="211">
        <f>AB40+2</f>
        <v>33</v>
      </c>
      <c r="AC41" s="211">
        <f>AC40+2</f>
        <v>63</v>
      </c>
      <c r="AD41" s="6">
        <f>AD40</f>
        <v>43</v>
      </c>
      <c r="AE41" s="6">
        <f>AE40</f>
        <v>35</v>
      </c>
      <c r="AF41" s="183" t="s">
        <v>113</v>
      </c>
      <c r="AG41" s="283">
        <f t="shared" si="8"/>
        <v>45</v>
      </c>
      <c r="AH41" s="281" t="s">
        <v>113</v>
      </c>
      <c r="AI41" s="40"/>
      <c r="AJ41" s="262">
        <f t="shared" si="2"/>
        <v>82</v>
      </c>
    </row>
    <row r="42" spans="9:36" ht="13.5">
      <c r="I42" s="262">
        <f t="shared" si="3"/>
        <v>83</v>
      </c>
      <c r="J42" s="203">
        <f t="shared" si="4"/>
        <v>0</v>
      </c>
      <c r="K42" s="183" t="s">
        <v>113</v>
      </c>
      <c r="L42" s="263">
        <f t="shared" si="5"/>
        <v>45</v>
      </c>
      <c r="M42" s="183" t="s">
        <v>113</v>
      </c>
      <c r="N42" s="267">
        <f t="shared" si="6"/>
        <v>83</v>
      </c>
      <c r="O42" s="211">
        <f t="shared" si="9"/>
        <v>89</v>
      </c>
      <c r="P42" s="6">
        <f>P41</f>
        <v>51</v>
      </c>
      <c r="Q42" s="6">
        <f>Q41</f>
        <v>39</v>
      </c>
      <c r="R42" s="6">
        <f>R41</f>
        <v>33</v>
      </c>
      <c r="S42" s="6">
        <f>S41</f>
        <v>63</v>
      </c>
      <c r="T42" s="211">
        <f>T41+2</f>
        <v>45</v>
      </c>
      <c r="U42" s="6">
        <f>U41</f>
        <v>35</v>
      </c>
      <c r="V42" s="183" t="s">
        <v>113</v>
      </c>
      <c r="W42" s="263">
        <f t="shared" si="7"/>
        <v>143</v>
      </c>
      <c r="X42" s="183" t="s">
        <v>113</v>
      </c>
      <c r="Y42" s="211">
        <f t="shared" si="10"/>
        <v>89</v>
      </c>
      <c r="Z42" s="6">
        <f>Z41</f>
        <v>51</v>
      </c>
      <c r="AA42" s="6">
        <f>AA41</f>
        <v>39</v>
      </c>
      <c r="AB42" s="6">
        <f>AB41</f>
        <v>33</v>
      </c>
      <c r="AC42" s="6">
        <f>AC41</f>
        <v>63</v>
      </c>
      <c r="AD42" s="211">
        <f>AD41+2</f>
        <v>45</v>
      </c>
      <c r="AE42" s="6">
        <f>AE41</f>
        <v>35</v>
      </c>
      <c r="AF42" s="183" t="s">
        <v>113</v>
      </c>
      <c r="AG42" s="283">
        <f t="shared" si="8"/>
        <v>45</v>
      </c>
      <c r="AH42" s="281" t="s">
        <v>113</v>
      </c>
      <c r="AI42" s="40"/>
      <c r="AJ42" s="262">
        <f t="shared" si="2"/>
        <v>83</v>
      </c>
    </row>
    <row r="43" spans="9:36" ht="13.5">
      <c r="I43" s="262">
        <f t="shared" si="3"/>
        <v>84</v>
      </c>
      <c r="J43" s="203">
        <f t="shared" si="4"/>
        <v>0</v>
      </c>
      <c r="K43" s="183" t="s">
        <v>113</v>
      </c>
      <c r="L43" s="263">
        <f t="shared" si="5"/>
        <v>45</v>
      </c>
      <c r="M43" s="183" t="s">
        <v>113</v>
      </c>
      <c r="N43" s="267">
        <f t="shared" si="6"/>
        <v>84</v>
      </c>
      <c r="O43" s="211">
        <f t="shared" si="9"/>
        <v>91</v>
      </c>
      <c r="P43" s="211">
        <f>P42+2</f>
        <v>53</v>
      </c>
      <c r="Q43" s="6">
        <f>Q42</f>
        <v>39</v>
      </c>
      <c r="R43" s="6">
        <f>R42</f>
        <v>33</v>
      </c>
      <c r="S43" s="211">
        <f>S42+2</f>
        <v>65</v>
      </c>
      <c r="T43" s="6">
        <f>T42</f>
        <v>45</v>
      </c>
      <c r="U43" s="211">
        <f>U42+2</f>
        <v>37</v>
      </c>
      <c r="V43" s="183" t="s">
        <v>113</v>
      </c>
      <c r="W43" s="263">
        <f t="shared" si="7"/>
        <v>143</v>
      </c>
      <c r="X43" s="183" t="s">
        <v>113</v>
      </c>
      <c r="Y43" s="211">
        <f t="shared" si="10"/>
        <v>91</v>
      </c>
      <c r="Z43" s="211">
        <f>Z42+2</f>
        <v>53</v>
      </c>
      <c r="AA43" s="6">
        <f>AA42</f>
        <v>39</v>
      </c>
      <c r="AB43" s="6">
        <f>AB42</f>
        <v>33</v>
      </c>
      <c r="AC43" s="211">
        <f>AC42+2</f>
        <v>65</v>
      </c>
      <c r="AD43" s="6">
        <f>AD42</f>
        <v>45</v>
      </c>
      <c r="AE43" s="211">
        <f>AE42+2</f>
        <v>37</v>
      </c>
      <c r="AF43" s="183" t="s">
        <v>113</v>
      </c>
      <c r="AG43" s="283">
        <f t="shared" si="8"/>
        <v>45</v>
      </c>
      <c r="AH43" s="281" t="s">
        <v>113</v>
      </c>
      <c r="AI43" s="40"/>
      <c r="AJ43" s="262">
        <f t="shared" si="2"/>
        <v>84</v>
      </c>
    </row>
    <row r="44" spans="9:36" ht="13.5">
      <c r="I44" s="262">
        <f t="shared" si="3"/>
        <v>85</v>
      </c>
      <c r="J44" s="203">
        <f t="shared" si="4"/>
        <v>0</v>
      </c>
      <c r="K44" s="183" t="s">
        <v>113</v>
      </c>
      <c r="L44" s="263">
        <f t="shared" si="5"/>
        <v>45</v>
      </c>
      <c r="M44" s="183" t="s">
        <v>113</v>
      </c>
      <c r="N44" s="267">
        <f t="shared" si="6"/>
        <v>85</v>
      </c>
      <c r="O44" s="211">
        <f t="shared" si="9"/>
        <v>93</v>
      </c>
      <c r="P44" s="6">
        <f>P43</f>
        <v>53</v>
      </c>
      <c r="Q44" s="211">
        <f>Q43+2</f>
        <v>41</v>
      </c>
      <c r="R44" s="6">
        <f>R43</f>
        <v>33</v>
      </c>
      <c r="S44" s="211">
        <f>S43+2</f>
        <v>67</v>
      </c>
      <c r="T44" s="6">
        <f>T43</f>
        <v>45</v>
      </c>
      <c r="U44" s="6">
        <f>U43</f>
        <v>37</v>
      </c>
      <c r="V44" s="183" t="s">
        <v>113</v>
      </c>
      <c r="W44" s="263">
        <f t="shared" si="7"/>
        <v>143</v>
      </c>
      <c r="X44" s="183" t="s">
        <v>113</v>
      </c>
      <c r="Y44" s="211">
        <f t="shared" si="10"/>
        <v>93</v>
      </c>
      <c r="Z44" s="6">
        <f>Z43</f>
        <v>53</v>
      </c>
      <c r="AA44" s="211">
        <f>AA43+2</f>
        <v>41</v>
      </c>
      <c r="AB44" s="6">
        <f>AB43</f>
        <v>33</v>
      </c>
      <c r="AC44" s="211">
        <f>AC43+2</f>
        <v>67</v>
      </c>
      <c r="AD44" s="6">
        <f>AD43</f>
        <v>45</v>
      </c>
      <c r="AE44" s="6">
        <f>AE43</f>
        <v>37</v>
      </c>
      <c r="AF44" s="183" t="s">
        <v>113</v>
      </c>
      <c r="AG44" s="283">
        <f t="shared" si="8"/>
        <v>45</v>
      </c>
      <c r="AH44" s="281" t="s">
        <v>113</v>
      </c>
      <c r="AI44" s="40"/>
      <c r="AJ44" s="262">
        <f t="shared" si="2"/>
        <v>85</v>
      </c>
    </row>
    <row r="45" spans="9:36" ht="13.5">
      <c r="I45" s="262">
        <f t="shared" si="3"/>
        <v>86</v>
      </c>
      <c r="J45" s="203">
        <f t="shared" si="4"/>
        <v>0</v>
      </c>
      <c r="K45" s="183" t="s">
        <v>113</v>
      </c>
      <c r="L45" s="263">
        <f t="shared" si="5"/>
        <v>45</v>
      </c>
      <c r="M45" s="183" t="s">
        <v>113</v>
      </c>
      <c r="N45" s="267">
        <f t="shared" si="6"/>
        <v>86</v>
      </c>
      <c r="O45" s="211">
        <f t="shared" si="9"/>
        <v>95</v>
      </c>
      <c r="P45" s="211">
        <f>P44+2</f>
        <v>55</v>
      </c>
      <c r="Q45" s="6">
        <f>Q44</f>
        <v>41</v>
      </c>
      <c r="R45" s="211">
        <f>R44+2</f>
        <v>35</v>
      </c>
      <c r="S45" s="6">
        <f>S44</f>
        <v>67</v>
      </c>
      <c r="T45" s="211">
        <f>T44+2</f>
        <v>47</v>
      </c>
      <c r="U45" s="6">
        <f>U44</f>
        <v>37</v>
      </c>
      <c r="V45" s="183" t="s">
        <v>113</v>
      </c>
      <c r="W45" s="263">
        <f t="shared" si="7"/>
        <v>143</v>
      </c>
      <c r="X45" s="183" t="s">
        <v>113</v>
      </c>
      <c r="Y45" s="211">
        <f t="shared" si="10"/>
        <v>95</v>
      </c>
      <c r="Z45" s="211">
        <f>Z44+2</f>
        <v>55</v>
      </c>
      <c r="AA45" s="6">
        <f>AA44</f>
        <v>41</v>
      </c>
      <c r="AB45" s="211">
        <f>AB44+2</f>
        <v>35</v>
      </c>
      <c r="AC45" s="6">
        <f>AC44</f>
        <v>67</v>
      </c>
      <c r="AD45" s="211">
        <f>AD44+2</f>
        <v>47</v>
      </c>
      <c r="AE45" s="6">
        <f>AE44</f>
        <v>37</v>
      </c>
      <c r="AF45" s="183" t="s">
        <v>113</v>
      </c>
      <c r="AG45" s="283">
        <f t="shared" si="8"/>
        <v>45</v>
      </c>
      <c r="AH45" s="281" t="s">
        <v>113</v>
      </c>
      <c r="AI45" s="40"/>
      <c r="AJ45" s="262">
        <f t="shared" si="2"/>
        <v>86</v>
      </c>
    </row>
    <row r="46" spans="9:36" ht="13.5">
      <c r="I46" s="262">
        <f t="shared" si="3"/>
        <v>87</v>
      </c>
      <c r="J46" s="203">
        <f t="shared" si="4"/>
        <v>0</v>
      </c>
      <c r="K46" s="183" t="s">
        <v>113</v>
      </c>
      <c r="L46" s="263">
        <f t="shared" si="5"/>
        <v>45</v>
      </c>
      <c r="M46" s="183" t="s">
        <v>113</v>
      </c>
      <c r="N46" s="267">
        <f t="shared" si="6"/>
        <v>87</v>
      </c>
      <c r="O46" s="211">
        <f t="shared" si="9"/>
        <v>97</v>
      </c>
      <c r="P46" s="6">
        <f>P45</f>
        <v>55</v>
      </c>
      <c r="Q46" s="6">
        <f>Q45</f>
        <v>41</v>
      </c>
      <c r="R46" s="6">
        <f>R45</f>
        <v>35</v>
      </c>
      <c r="S46" s="211">
        <f>S45+2</f>
        <v>69</v>
      </c>
      <c r="T46" s="6">
        <f>T45</f>
        <v>47</v>
      </c>
      <c r="U46" s="6">
        <f>U45</f>
        <v>37</v>
      </c>
      <c r="V46" s="183" t="s">
        <v>113</v>
      </c>
      <c r="W46" s="263">
        <f t="shared" si="7"/>
        <v>143</v>
      </c>
      <c r="X46" s="183" t="s">
        <v>113</v>
      </c>
      <c r="Y46" s="211">
        <f t="shared" si="10"/>
        <v>97</v>
      </c>
      <c r="Z46" s="6">
        <f>Z45</f>
        <v>55</v>
      </c>
      <c r="AA46" s="6">
        <f>AA45</f>
        <v>41</v>
      </c>
      <c r="AB46" s="6">
        <f>AB45</f>
        <v>35</v>
      </c>
      <c r="AC46" s="211">
        <f>AC45+2</f>
        <v>69</v>
      </c>
      <c r="AD46" s="6">
        <f>AD45</f>
        <v>47</v>
      </c>
      <c r="AE46" s="6">
        <f>AE45</f>
        <v>37</v>
      </c>
      <c r="AF46" s="183" t="s">
        <v>113</v>
      </c>
      <c r="AG46" s="283">
        <f t="shared" si="8"/>
        <v>45</v>
      </c>
      <c r="AH46" s="281" t="s">
        <v>113</v>
      </c>
      <c r="AI46" s="40"/>
      <c r="AJ46" s="262">
        <f t="shared" si="2"/>
        <v>87</v>
      </c>
    </row>
    <row r="47" spans="9:36" ht="13.5">
      <c r="I47" s="262">
        <f t="shared" si="3"/>
        <v>88</v>
      </c>
      <c r="J47" s="203">
        <f t="shared" si="4"/>
        <v>0</v>
      </c>
      <c r="K47" s="183" t="s">
        <v>113</v>
      </c>
      <c r="L47" s="263">
        <f t="shared" si="5"/>
        <v>45</v>
      </c>
      <c r="M47" s="183" t="s">
        <v>113</v>
      </c>
      <c r="N47" s="267">
        <f t="shared" si="6"/>
        <v>88</v>
      </c>
      <c r="O47" s="211">
        <f t="shared" si="9"/>
        <v>99</v>
      </c>
      <c r="P47" s="211">
        <f>P46+2</f>
        <v>57</v>
      </c>
      <c r="Q47" s="211">
        <f>Q46+2</f>
        <v>43</v>
      </c>
      <c r="R47" s="6">
        <f>R46</f>
        <v>35</v>
      </c>
      <c r="S47" s="211">
        <f>S46+2</f>
        <v>71</v>
      </c>
      <c r="T47" s="211">
        <f>T46+2</f>
        <v>49</v>
      </c>
      <c r="U47" s="211">
        <f>U46+2</f>
        <v>39</v>
      </c>
      <c r="V47" s="183" t="s">
        <v>113</v>
      </c>
      <c r="W47" s="263">
        <f t="shared" si="7"/>
        <v>143</v>
      </c>
      <c r="X47" s="183" t="s">
        <v>113</v>
      </c>
      <c r="Y47" s="211">
        <f t="shared" si="10"/>
        <v>99</v>
      </c>
      <c r="Z47" s="211">
        <f>Z46+2</f>
        <v>57</v>
      </c>
      <c r="AA47" s="211">
        <f>AA46+2</f>
        <v>43</v>
      </c>
      <c r="AB47" s="6">
        <f>AB46</f>
        <v>35</v>
      </c>
      <c r="AC47" s="211">
        <f>AC46+2</f>
        <v>71</v>
      </c>
      <c r="AD47" s="211">
        <f>AD46+2</f>
        <v>49</v>
      </c>
      <c r="AE47" s="211">
        <f>AE46+2</f>
        <v>39</v>
      </c>
      <c r="AF47" s="183" t="s">
        <v>113</v>
      </c>
      <c r="AG47" s="283">
        <f t="shared" si="8"/>
        <v>45</v>
      </c>
      <c r="AH47" s="281" t="s">
        <v>113</v>
      </c>
      <c r="AI47" s="40"/>
      <c r="AJ47" s="262">
        <f t="shared" si="2"/>
        <v>88</v>
      </c>
    </row>
    <row r="48" spans="9:36" ht="13.5">
      <c r="I48" s="262">
        <f t="shared" si="3"/>
        <v>89</v>
      </c>
      <c r="J48" s="203">
        <f t="shared" si="4"/>
        <v>0</v>
      </c>
      <c r="K48" s="183" t="s">
        <v>113</v>
      </c>
      <c r="L48" s="263">
        <f t="shared" si="5"/>
        <v>45</v>
      </c>
      <c r="M48" s="183" t="s">
        <v>113</v>
      </c>
      <c r="N48" s="267">
        <f t="shared" si="6"/>
        <v>89</v>
      </c>
      <c r="O48" s="211">
        <f t="shared" si="9"/>
        <v>101</v>
      </c>
      <c r="P48" s="6">
        <f>P47</f>
        <v>57</v>
      </c>
      <c r="Q48" s="6">
        <f>Q47</f>
        <v>43</v>
      </c>
      <c r="R48" s="6">
        <f>R47</f>
        <v>35</v>
      </c>
      <c r="S48" s="6">
        <f>S47</f>
        <v>71</v>
      </c>
      <c r="T48" s="6">
        <f>T47</f>
        <v>49</v>
      </c>
      <c r="U48" s="6">
        <f>U47</f>
        <v>39</v>
      </c>
      <c r="V48" s="183" t="s">
        <v>113</v>
      </c>
      <c r="W48" s="263">
        <f t="shared" si="7"/>
        <v>143</v>
      </c>
      <c r="X48" s="183" t="s">
        <v>113</v>
      </c>
      <c r="Y48" s="211">
        <f t="shared" si="10"/>
        <v>101</v>
      </c>
      <c r="Z48" s="6">
        <f>Z47</f>
        <v>57</v>
      </c>
      <c r="AA48" s="6">
        <f>AA47</f>
        <v>43</v>
      </c>
      <c r="AB48" s="6">
        <f>AB47</f>
        <v>35</v>
      </c>
      <c r="AC48" s="6">
        <f>AC47</f>
        <v>71</v>
      </c>
      <c r="AD48" s="6">
        <f>AD47</f>
        <v>49</v>
      </c>
      <c r="AE48" s="6">
        <f>AE47</f>
        <v>39</v>
      </c>
      <c r="AF48" s="183" t="s">
        <v>113</v>
      </c>
      <c r="AG48" s="283">
        <f t="shared" si="8"/>
        <v>45</v>
      </c>
      <c r="AH48" s="281" t="s">
        <v>113</v>
      </c>
      <c r="AI48" s="40"/>
      <c r="AJ48" s="262">
        <f t="shared" si="2"/>
        <v>89</v>
      </c>
    </row>
    <row r="49" spans="9:36" ht="13.5">
      <c r="I49" s="262">
        <f t="shared" si="3"/>
        <v>90</v>
      </c>
      <c r="J49" s="203">
        <f t="shared" si="4"/>
        <v>0</v>
      </c>
      <c r="K49" s="183" t="s">
        <v>113</v>
      </c>
      <c r="L49" s="263">
        <f t="shared" si="5"/>
        <v>45</v>
      </c>
      <c r="M49" s="183" t="s">
        <v>113</v>
      </c>
      <c r="N49" s="267">
        <f t="shared" si="6"/>
        <v>90</v>
      </c>
      <c r="O49" s="211">
        <f t="shared" si="9"/>
        <v>103</v>
      </c>
      <c r="P49" s="211">
        <f>P48+2</f>
        <v>59</v>
      </c>
      <c r="Q49" s="6">
        <f>Q48</f>
        <v>43</v>
      </c>
      <c r="R49" s="211">
        <f>R48+2</f>
        <v>37</v>
      </c>
      <c r="S49" s="211">
        <f>S48+2</f>
        <v>73</v>
      </c>
      <c r="T49" s="6">
        <f>T48</f>
        <v>49</v>
      </c>
      <c r="U49" s="6">
        <f>U48</f>
        <v>39</v>
      </c>
      <c r="V49" s="183" t="s">
        <v>113</v>
      </c>
      <c r="W49" s="263">
        <f t="shared" si="7"/>
        <v>143</v>
      </c>
      <c r="X49" s="183" t="s">
        <v>113</v>
      </c>
      <c r="Y49" s="211">
        <f t="shared" si="10"/>
        <v>103</v>
      </c>
      <c r="Z49" s="211">
        <f>Z48+2</f>
        <v>59</v>
      </c>
      <c r="AA49" s="6">
        <f>AA48</f>
        <v>43</v>
      </c>
      <c r="AB49" s="211">
        <f>AB48+2</f>
        <v>37</v>
      </c>
      <c r="AC49" s="211">
        <f>AC48+2</f>
        <v>73</v>
      </c>
      <c r="AD49" s="6">
        <f>AD48</f>
        <v>49</v>
      </c>
      <c r="AE49" s="6">
        <f>AE48</f>
        <v>39</v>
      </c>
      <c r="AF49" s="183" t="s">
        <v>113</v>
      </c>
      <c r="AG49" s="283">
        <f t="shared" si="8"/>
        <v>45</v>
      </c>
      <c r="AH49" s="281" t="s">
        <v>113</v>
      </c>
      <c r="AI49" s="40"/>
      <c r="AJ49" s="262">
        <f t="shared" si="2"/>
        <v>90</v>
      </c>
    </row>
    <row r="50" spans="9:36" ht="13.5">
      <c r="I50" s="262">
        <f t="shared" si="3"/>
        <v>91</v>
      </c>
      <c r="J50" s="203">
        <f t="shared" si="4"/>
        <v>0</v>
      </c>
      <c r="K50" s="183" t="s">
        <v>113</v>
      </c>
      <c r="L50" s="263">
        <f t="shared" si="5"/>
        <v>45</v>
      </c>
      <c r="M50" s="183" t="s">
        <v>113</v>
      </c>
      <c r="N50" s="267">
        <f t="shared" si="6"/>
        <v>91</v>
      </c>
      <c r="O50" s="211">
        <f t="shared" si="9"/>
        <v>105</v>
      </c>
      <c r="P50" s="6">
        <f>P49</f>
        <v>59</v>
      </c>
      <c r="Q50" s="211">
        <f>Q49+2</f>
        <v>45</v>
      </c>
      <c r="R50" s="6">
        <f>R49</f>
        <v>37</v>
      </c>
      <c r="S50" s="211">
        <f>S49+2</f>
        <v>75</v>
      </c>
      <c r="T50" s="211">
        <f>T49+2</f>
        <v>51</v>
      </c>
      <c r="U50" s="211">
        <f>U49+2</f>
        <v>41</v>
      </c>
      <c r="V50" s="183" t="s">
        <v>113</v>
      </c>
      <c r="W50" s="263">
        <f t="shared" si="7"/>
        <v>143</v>
      </c>
      <c r="X50" s="183" t="s">
        <v>113</v>
      </c>
      <c r="Y50" s="211">
        <f t="shared" si="10"/>
        <v>105</v>
      </c>
      <c r="Z50" s="6">
        <f>Z49</f>
        <v>59</v>
      </c>
      <c r="AA50" s="211">
        <f>AA49+2</f>
        <v>45</v>
      </c>
      <c r="AB50" s="6">
        <f>AB49</f>
        <v>37</v>
      </c>
      <c r="AC50" s="211">
        <f>AC49+2</f>
        <v>75</v>
      </c>
      <c r="AD50" s="211">
        <f>AD49+2</f>
        <v>51</v>
      </c>
      <c r="AE50" s="211">
        <f>AE49+2</f>
        <v>41</v>
      </c>
      <c r="AF50" s="183" t="s">
        <v>113</v>
      </c>
      <c r="AG50" s="283">
        <f t="shared" si="8"/>
        <v>45</v>
      </c>
      <c r="AH50" s="281" t="s">
        <v>113</v>
      </c>
      <c r="AI50" s="40"/>
      <c r="AJ50" s="262">
        <f t="shared" si="2"/>
        <v>91</v>
      </c>
    </row>
    <row r="51" spans="9:36" ht="13.5">
      <c r="I51" s="262">
        <f t="shared" si="3"/>
        <v>92</v>
      </c>
      <c r="J51" s="203">
        <f t="shared" si="4"/>
        <v>0</v>
      </c>
      <c r="K51" s="183" t="s">
        <v>113</v>
      </c>
      <c r="L51" s="263">
        <f t="shared" si="5"/>
        <v>45</v>
      </c>
      <c r="M51" s="183" t="s">
        <v>113</v>
      </c>
      <c r="N51" s="267">
        <f t="shared" si="6"/>
        <v>92</v>
      </c>
      <c r="O51" s="211">
        <f t="shared" si="9"/>
        <v>107</v>
      </c>
      <c r="P51" s="211">
        <f>P50+2</f>
        <v>61</v>
      </c>
      <c r="Q51" s="6">
        <f>Q50</f>
        <v>45</v>
      </c>
      <c r="R51" s="6">
        <f>R50</f>
        <v>37</v>
      </c>
      <c r="S51" s="6">
        <f>S50</f>
        <v>75</v>
      </c>
      <c r="T51" s="6">
        <f>T50</f>
        <v>51</v>
      </c>
      <c r="U51" s="6">
        <f>U50</f>
        <v>41</v>
      </c>
      <c r="V51" s="183" t="s">
        <v>113</v>
      </c>
      <c r="W51" s="263">
        <f t="shared" si="7"/>
        <v>143</v>
      </c>
      <c r="X51" s="183" t="s">
        <v>113</v>
      </c>
      <c r="Y51" s="211">
        <f t="shared" si="10"/>
        <v>107</v>
      </c>
      <c r="Z51" s="211">
        <f>Z50+2</f>
        <v>61</v>
      </c>
      <c r="AA51" s="6">
        <f>AA50</f>
        <v>45</v>
      </c>
      <c r="AB51" s="6">
        <f>AB50</f>
        <v>37</v>
      </c>
      <c r="AC51" s="6">
        <f>AC50</f>
        <v>75</v>
      </c>
      <c r="AD51" s="6">
        <f>AD50</f>
        <v>51</v>
      </c>
      <c r="AE51" s="6">
        <f>AE50</f>
        <v>41</v>
      </c>
      <c r="AF51" s="183" t="s">
        <v>113</v>
      </c>
      <c r="AG51" s="283">
        <f t="shared" si="8"/>
        <v>45</v>
      </c>
      <c r="AH51" s="281" t="s">
        <v>113</v>
      </c>
      <c r="AI51" s="40"/>
      <c r="AJ51" s="262">
        <f t="shared" si="2"/>
        <v>92</v>
      </c>
    </row>
    <row r="52" spans="9:36" ht="13.5">
      <c r="I52" s="262">
        <f t="shared" si="3"/>
        <v>93</v>
      </c>
      <c r="J52" s="203">
        <f t="shared" si="4"/>
        <v>0</v>
      </c>
      <c r="K52" s="183" t="s">
        <v>113</v>
      </c>
      <c r="L52" s="263">
        <f t="shared" si="5"/>
        <v>45</v>
      </c>
      <c r="M52" s="183" t="s">
        <v>113</v>
      </c>
      <c r="N52" s="267">
        <f t="shared" si="6"/>
        <v>93</v>
      </c>
      <c r="O52" s="211">
        <f t="shared" si="9"/>
        <v>109</v>
      </c>
      <c r="P52" s="6">
        <f>P51</f>
        <v>61</v>
      </c>
      <c r="Q52" s="6">
        <f>Q51</f>
        <v>45</v>
      </c>
      <c r="R52" s="6">
        <f>R51</f>
        <v>37</v>
      </c>
      <c r="S52" s="211">
        <f>S51+2</f>
        <v>77</v>
      </c>
      <c r="T52" s="211">
        <f>T51+2</f>
        <v>53</v>
      </c>
      <c r="U52" s="6">
        <f>U51</f>
        <v>41</v>
      </c>
      <c r="V52" s="183" t="s">
        <v>113</v>
      </c>
      <c r="W52" s="263">
        <f t="shared" si="7"/>
        <v>143</v>
      </c>
      <c r="X52" s="183" t="s">
        <v>113</v>
      </c>
      <c r="Y52" s="211">
        <f t="shared" si="10"/>
        <v>109</v>
      </c>
      <c r="Z52" s="6">
        <f>Z51</f>
        <v>61</v>
      </c>
      <c r="AA52" s="6">
        <f>AA51</f>
        <v>45</v>
      </c>
      <c r="AB52" s="6">
        <f>AB51</f>
        <v>37</v>
      </c>
      <c r="AC52" s="211">
        <f>AC51+2</f>
        <v>77</v>
      </c>
      <c r="AD52" s="211">
        <f>AD51+2</f>
        <v>53</v>
      </c>
      <c r="AE52" s="6">
        <f>AE51</f>
        <v>41</v>
      </c>
      <c r="AF52" s="183" t="s">
        <v>113</v>
      </c>
      <c r="AG52" s="283">
        <f t="shared" si="8"/>
        <v>45</v>
      </c>
      <c r="AH52" s="281" t="s">
        <v>113</v>
      </c>
      <c r="AI52" s="40"/>
      <c r="AJ52" s="262">
        <f t="shared" si="2"/>
        <v>93</v>
      </c>
    </row>
    <row r="53" spans="9:36" ht="13.5">
      <c r="I53" s="262">
        <f t="shared" si="3"/>
        <v>94</v>
      </c>
      <c r="J53" s="203">
        <f t="shared" si="4"/>
        <v>0</v>
      </c>
      <c r="K53" s="183" t="s">
        <v>113</v>
      </c>
      <c r="L53" s="263">
        <f t="shared" si="5"/>
        <v>45</v>
      </c>
      <c r="M53" s="183" t="s">
        <v>113</v>
      </c>
      <c r="N53" s="267">
        <f t="shared" si="6"/>
        <v>94</v>
      </c>
      <c r="O53" s="211">
        <f t="shared" si="9"/>
        <v>111</v>
      </c>
      <c r="P53" s="211">
        <f>P52+2</f>
        <v>63</v>
      </c>
      <c r="Q53" s="211">
        <f>Q52+2</f>
        <v>47</v>
      </c>
      <c r="R53" s="211">
        <f>R52+2</f>
        <v>39</v>
      </c>
      <c r="S53" s="211">
        <f>S52+2</f>
        <v>79</v>
      </c>
      <c r="T53" s="6">
        <f>T52</f>
        <v>53</v>
      </c>
      <c r="U53" s="6">
        <f>U52</f>
        <v>41</v>
      </c>
      <c r="V53" s="183" t="s">
        <v>113</v>
      </c>
      <c r="W53" s="263">
        <f t="shared" si="7"/>
        <v>143</v>
      </c>
      <c r="X53" s="183" t="s">
        <v>113</v>
      </c>
      <c r="Y53" s="211">
        <f t="shared" si="10"/>
        <v>111</v>
      </c>
      <c r="Z53" s="211">
        <f>Z52+2</f>
        <v>63</v>
      </c>
      <c r="AA53" s="211">
        <f>AA52+2</f>
        <v>47</v>
      </c>
      <c r="AB53" s="211">
        <f>AB52+2</f>
        <v>39</v>
      </c>
      <c r="AC53" s="211">
        <f>AC52+2</f>
        <v>79</v>
      </c>
      <c r="AD53" s="6">
        <f>AD52</f>
        <v>53</v>
      </c>
      <c r="AE53" s="6">
        <f>AE52</f>
        <v>41</v>
      </c>
      <c r="AF53" s="183" t="s">
        <v>113</v>
      </c>
      <c r="AG53" s="283">
        <f t="shared" si="8"/>
        <v>45</v>
      </c>
      <c r="AH53" s="281" t="s">
        <v>113</v>
      </c>
      <c r="AI53" s="40"/>
      <c r="AJ53" s="262">
        <f t="shared" si="2"/>
        <v>94</v>
      </c>
    </row>
    <row r="54" spans="9:36" ht="13.5">
      <c r="I54" s="262">
        <f t="shared" si="3"/>
        <v>95</v>
      </c>
      <c r="J54" s="203">
        <f t="shared" si="4"/>
        <v>0</v>
      </c>
      <c r="K54" s="183" t="s">
        <v>113</v>
      </c>
      <c r="L54" s="263">
        <f t="shared" si="5"/>
        <v>45</v>
      </c>
      <c r="M54" s="183" t="s">
        <v>113</v>
      </c>
      <c r="N54" s="267">
        <f t="shared" si="6"/>
        <v>95</v>
      </c>
      <c r="O54" s="211">
        <f t="shared" si="9"/>
        <v>113</v>
      </c>
      <c r="P54" s="6">
        <f>P53</f>
        <v>63</v>
      </c>
      <c r="Q54" s="6">
        <f>Q53</f>
        <v>47</v>
      </c>
      <c r="R54" s="6">
        <f>R53</f>
        <v>39</v>
      </c>
      <c r="S54" s="6">
        <f>S53</f>
        <v>79</v>
      </c>
      <c r="T54" s="6">
        <f>T53</f>
        <v>53</v>
      </c>
      <c r="U54" s="211">
        <f>U53+2</f>
        <v>43</v>
      </c>
      <c r="V54" s="183" t="s">
        <v>113</v>
      </c>
      <c r="W54" s="263">
        <f t="shared" si="7"/>
        <v>143</v>
      </c>
      <c r="X54" s="183" t="s">
        <v>113</v>
      </c>
      <c r="Y54" s="211">
        <f t="shared" si="10"/>
        <v>113</v>
      </c>
      <c r="Z54" s="6">
        <f>Z53</f>
        <v>63</v>
      </c>
      <c r="AA54" s="6">
        <f>AA53</f>
        <v>47</v>
      </c>
      <c r="AB54" s="6">
        <f>AB53</f>
        <v>39</v>
      </c>
      <c r="AC54" s="6">
        <f>AC53</f>
        <v>79</v>
      </c>
      <c r="AD54" s="6">
        <f>AD53</f>
        <v>53</v>
      </c>
      <c r="AE54" s="211">
        <f>AE53+2</f>
        <v>43</v>
      </c>
      <c r="AF54" s="183" t="s">
        <v>113</v>
      </c>
      <c r="AG54" s="283">
        <f t="shared" si="8"/>
        <v>45</v>
      </c>
      <c r="AH54" s="281" t="s">
        <v>113</v>
      </c>
      <c r="AI54" s="40"/>
      <c r="AJ54" s="262">
        <f t="shared" si="2"/>
        <v>95</v>
      </c>
    </row>
    <row r="55" spans="9:36" ht="13.5">
      <c r="I55" s="262">
        <f t="shared" si="3"/>
        <v>96</v>
      </c>
      <c r="J55" s="203">
        <f t="shared" si="4"/>
        <v>0</v>
      </c>
      <c r="K55" s="183" t="s">
        <v>113</v>
      </c>
      <c r="L55" s="263">
        <f t="shared" si="5"/>
        <v>45</v>
      </c>
      <c r="M55" s="183" t="s">
        <v>113</v>
      </c>
      <c r="N55" s="267">
        <f t="shared" si="6"/>
        <v>96</v>
      </c>
      <c r="O55" s="211">
        <f t="shared" si="9"/>
        <v>115</v>
      </c>
      <c r="P55" s="211">
        <f>P54+2</f>
        <v>65</v>
      </c>
      <c r="Q55" s="6">
        <f>Q54</f>
        <v>47</v>
      </c>
      <c r="R55" s="6">
        <f>R54</f>
        <v>39</v>
      </c>
      <c r="S55" s="211">
        <f>S54+2</f>
        <v>81</v>
      </c>
      <c r="T55" s="211">
        <f>T54+2</f>
        <v>55</v>
      </c>
      <c r="U55" s="6">
        <f>U54</f>
        <v>43</v>
      </c>
      <c r="V55" s="183" t="s">
        <v>113</v>
      </c>
      <c r="W55" s="263">
        <f t="shared" si="7"/>
        <v>143</v>
      </c>
      <c r="X55" s="183" t="s">
        <v>113</v>
      </c>
      <c r="Y55" s="211">
        <f t="shared" si="10"/>
        <v>115</v>
      </c>
      <c r="Z55" s="211">
        <f>Z54+2</f>
        <v>65</v>
      </c>
      <c r="AA55" s="6">
        <f>AA54</f>
        <v>47</v>
      </c>
      <c r="AB55" s="6">
        <f>AB54</f>
        <v>39</v>
      </c>
      <c r="AC55" s="211">
        <f>AC54+2</f>
        <v>81</v>
      </c>
      <c r="AD55" s="211">
        <f>AD54+2</f>
        <v>55</v>
      </c>
      <c r="AE55" s="6">
        <f>AE54</f>
        <v>43</v>
      </c>
      <c r="AF55" s="183" t="s">
        <v>113</v>
      </c>
      <c r="AG55" s="283">
        <f t="shared" si="8"/>
        <v>45</v>
      </c>
      <c r="AH55" s="281" t="s">
        <v>113</v>
      </c>
      <c r="AI55" s="40"/>
      <c r="AJ55" s="262">
        <f t="shared" si="2"/>
        <v>96</v>
      </c>
    </row>
    <row r="56" spans="9:36" ht="13.5">
      <c r="I56" s="262">
        <f t="shared" si="3"/>
        <v>97</v>
      </c>
      <c r="J56" s="203">
        <f t="shared" si="4"/>
        <v>0</v>
      </c>
      <c r="K56" s="183" t="s">
        <v>113</v>
      </c>
      <c r="L56" s="263">
        <f t="shared" si="5"/>
        <v>45</v>
      </c>
      <c r="M56" s="183" t="s">
        <v>113</v>
      </c>
      <c r="N56" s="267">
        <f t="shared" si="6"/>
        <v>97</v>
      </c>
      <c r="O56" s="211">
        <f t="shared" si="9"/>
        <v>117</v>
      </c>
      <c r="P56" s="6">
        <f>P55</f>
        <v>65</v>
      </c>
      <c r="Q56" s="211">
        <f>Q55+2</f>
        <v>49</v>
      </c>
      <c r="R56" s="6">
        <f>R55</f>
        <v>39</v>
      </c>
      <c r="S56" s="211">
        <f>S55+2</f>
        <v>83</v>
      </c>
      <c r="T56" s="6">
        <f>T55</f>
        <v>55</v>
      </c>
      <c r="U56" s="6">
        <f>U55</f>
        <v>43</v>
      </c>
      <c r="V56" s="183" t="s">
        <v>113</v>
      </c>
      <c r="W56" s="263">
        <f t="shared" si="7"/>
        <v>143</v>
      </c>
      <c r="X56" s="183" t="s">
        <v>113</v>
      </c>
      <c r="Y56" s="211">
        <f t="shared" si="10"/>
        <v>117</v>
      </c>
      <c r="Z56" s="6">
        <f>Z55</f>
        <v>65</v>
      </c>
      <c r="AA56" s="211">
        <f>AA55+2</f>
        <v>49</v>
      </c>
      <c r="AB56" s="6">
        <f>AB55</f>
        <v>39</v>
      </c>
      <c r="AC56" s="211">
        <f>AC55+2</f>
        <v>83</v>
      </c>
      <c r="AD56" s="6">
        <f>AD55</f>
        <v>55</v>
      </c>
      <c r="AE56" s="6">
        <f>AE55</f>
        <v>43</v>
      </c>
      <c r="AF56" s="183" t="s">
        <v>113</v>
      </c>
      <c r="AG56" s="283">
        <f t="shared" si="8"/>
        <v>45</v>
      </c>
      <c r="AH56" s="281" t="s">
        <v>113</v>
      </c>
      <c r="AI56" s="40"/>
      <c r="AJ56" s="262">
        <f t="shared" si="2"/>
        <v>97</v>
      </c>
    </row>
    <row r="57" spans="9:36" ht="13.5">
      <c r="I57" s="262">
        <f t="shared" si="3"/>
        <v>98</v>
      </c>
      <c r="J57" s="203">
        <f t="shared" si="4"/>
        <v>0</v>
      </c>
      <c r="K57" s="183" t="s">
        <v>113</v>
      </c>
      <c r="L57" s="263">
        <f t="shared" si="5"/>
        <v>45</v>
      </c>
      <c r="M57" s="183" t="s">
        <v>113</v>
      </c>
      <c r="N57" s="267">
        <f t="shared" si="6"/>
        <v>98</v>
      </c>
      <c r="O57" s="211">
        <f t="shared" si="9"/>
        <v>119</v>
      </c>
      <c r="P57" s="211">
        <f>P56+2</f>
        <v>67</v>
      </c>
      <c r="Q57" s="6">
        <f>Q56</f>
        <v>49</v>
      </c>
      <c r="R57" s="211">
        <f>R56+2</f>
        <v>41</v>
      </c>
      <c r="S57" s="6">
        <f>S56</f>
        <v>83</v>
      </c>
      <c r="T57" s="211">
        <f>T56+2</f>
        <v>57</v>
      </c>
      <c r="U57" s="211">
        <f>U56+2</f>
        <v>45</v>
      </c>
      <c r="V57" s="183" t="s">
        <v>113</v>
      </c>
      <c r="W57" s="263">
        <f t="shared" si="7"/>
        <v>143</v>
      </c>
      <c r="X57" s="183" t="s">
        <v>113</v>
      </c>
      <c r="Y57" s="211">
        <f t="shared" si="10"/>
        <v>119</v>
      </c>
      <c r="Z57" s="211">
        <f>Z56+2</f>
        <v>67</v>
      </c>
      <c r="AA57" s="6">
        <f>AA56</f>
        <v>49</v>
      </c>
      <c r="AB57" s="211">
        <f>AB56+2</f>
        <v>41</v>
      </c>
      <c r="AC57" s="6">
        <f>AC56</f>
        <v>83</v>
      </c>
      <c r="AD57" s="211">
        <f>AD56+2</f>
        <v>57</v>
      </c>
      <c r="AE57" s="211">
        <f>AE56+2</f>
        <v>45</v>
      </c>
      <c r="AF57" s="183" t="s">
        <v>113</v>
      </c>
      <c r="AG57" s="283">
        <f t="shared" si="8"/>
        <v>45</v>
      </c>
      <c r="AH57" s="281" t="s">
        <v>113</v>
      </c>
      <c r="AI57" s="40"/>
      <c r="AJ57" s="262">
        <f t="shared" si="2"/>
        <v>98</v>
      </c>
    </row>
    <row r="58" spans="9:36" ht="13.5">
      <c r="I58" s="262">
        <f t="shared" si="3"/>
        <v>99</v>
      </c>
      <c r="J58" s="203">
        <f t="shared" si="4"/>
        <v>0</v>
      </c>
      <c r="K58" s="183" t="s">
        <v>113</v>
      </c>
      <c r="L58" s="263">
        <f t="shared" si="5"/>
        <v>45</v>
      </c>
      <c r="M58" s="183" t="s">
        <v>113</v>
      </c>
      <c r="N58" s="267">
        <f t="shared" si="6"/>
        <v>99</v>
      </c>
      <c r="O58" s="211">
        <f t="shared" si="9"/>
        <v>121</v>
      </c>
      <c r="P58" s="6">
        <f>P57</f>
        <v>67</v>
      </c>
      <c r="Q58" s="6">
        <f>Q57</f>
        <v>49</v>
      </c>
      <c r="R58" s="6">
        <f>R57</f>
        <v>41</v>
      </c>
      <c r="S58" s="211">
        <f>S57+2</f>
        <v>85</v>
      </c>
      <c r="T58" s="6">
        <f>T57</f>
        <v>57</v>
      </c>
      <c r="U58" s="6">
        <f>U57</f>
        <v>45</v>
      </c>
      <c r="V58" s="183" t="s">
        <v>113</v>
      </c>
      <c r="W58" s="263">
        <f t="shared" si="7"/>
        <v>143</v>
      </c>
      <c r="X58" s="183" t="s">
        <v>113</v>
      </c>
      <c r="Y58" s="211">
        <f t="shared" si="10"/>
        <v>121</v>
      </c>
      <c r="Z58" s="6">
        <f>Z57</f>
        <v>67</v>
      </c>
      <c r="AA58" s="6">
        <f>AA57</f>
        <v>49</v>
      </c>
      <c r="AB58" s="6">
        <f>AB57</f>
        <v>41</v>
      </c>
      <c r="AC58" s="211">
        <f>AC57+2</f>
        <v>85</v>
      </c>
      <c r="AD58" s="6">
        <f>AD57</f>
        <v>57</v>
      </c>
      <c r="AE58" s="6">
        <f>AE57</f>
        <v>45</v>
      </c>
      <c r="AF58" s="183" t="s">
        <v>113</v>
      </c>
      <c r="AG58" s="283">
        <f t="shared" si="8"/>
        <v>45</v>
      </c>
      <c r="AH58" s="281" t="s">
        <v>113</v>
      </c>
      <c r="AI58" s="40"/>
      <c r="AJ58" s="262">
        <f t="shared" si="2"/>
        <v>99</v>
      </c>
    </row>
    <row r="59" spans="9:36" ht="13.5">
      <c r="I59" s="262">
        <f t="shared" si="3"/>
        <v>100</v>
      </c>
      <c r="J59" s="203">
        <f t="shared" si="4"/>
        <v>0</v>
      </c>
      <c r="K59" s="183" t="s">
        <v>113</v>
      </c>
      <c r="L59" s="263">
        <f t="shared" si="5"/>
        <v>45</v>
      </c>
      <c r="M59" s="183" t="s">
        <v>113</v>
      </c>
      <c r="N59" s="267">
        <f t="shared" si="6"/>
        <v>100</v>
      </c>
      <c r="O59" s="211">
        <f t="shared" si="9"/>
        <v>123</v>
      </c>
      <c r="P59" s="211">
        <f>P58+2</f>
        <v>69</v>
      </c>
      <c r="Q59" s="211">
        <f>Q58+2</f>
        <v>51</v>
      </c>
      <c r="R59" s="6">
        <f>R58</f>
        <v>41</v>
      </c>
      <c r="S59" s="211">
        <f>S58+2</f>
        <v>87</v>
      </c>
      <c r="T59" s="6">
        <f>T58</f>
        <v>57</v>
      </c>
      <c r="U59" s="6">
        <f>U58</f>
        <v>45</v>
      </c>
      <c r="V59" s="183" t="s">
        <v>113</v>
      </c>
      <c r="W59" s="263">
        <f t="shared" si="7"/>
        <v>143</v>
      </c>
      <c r="X59" s="183" t="s">
        <v>113</v>
      </c>
      <c r="Y59" s="211">
        <f t="shared" si="10"/>
        <v>123</v>
      </c>
      <c r="Z59" s="211">
        <f>Z58+2</f>
        <v>69</v>
      </c>
      <c r="AA59" s="211">
        <f>AA58+2</f>
        <v>51</v>
      </c>
      <c r="AB59" s="6">
        <f>AB58</f>
        <v>41</v>
      </c>
      <c r="AC59" s="211">
        <f>AC58+2</f>
        <v>87</v>
      </c>
      <c r="AD59" s="6">
        <f>AD58</f>
        <v>57</v>
      </c>
      <c r="AE59" s="6">
        <f>AE58</f>
        <v>45</v>
      </c>
      <c r="AF59" s="183" t="s">
        <v>113</v>
      </c>
      <c r="AG59" s="283">
        <f t="shared" si="8"/>
        <v>45</v>
      </c>
      <c r="AH59" s="281" t="s">
        <v>113</v>
      </c>
      <c r="AI59" s="40"/>
      <c r="AJ59" s="262">
        <f t="shared" si="2"/>
        <v>100</v>
      </c>
    </row>
    <row r="60" spans="9:36" ht="13.5">
      <c r="I60" s="262">
        <f t="shared" si="3"/>
        <v>101</v>
      </c>
      <c r="J60" s="203">
        <f t="shared" si="4"/>
        <v>0</v>
      </c>
      <c r="K60" s="183" t="s">
        <v>113</v>
      </c>
      <c r="L60" s="263">
        <f t="shared" si="5"/>
        <v>45</v>
      </c>
      <c r="M60" s="183" t="s">
        <v>113</v>
      </c>
      <c r="N60" s="267">
        <f t="shared" si="6"/>
        <v>101</v>
      </c>
      <c r="O60" s="211">
        <f t="shared" si="9"/>
        <v>125</v>
      </c>
      <c r="P60" s="6">
        <f>P59</f>
        <v>69</v>
      </c>
      <c r="Q60" s="6">
        <f>Q59</f>
        <v>51</v>
      </c>
      <c r="R60" s="6">
        <f>R59</f>
        <v>41</v>
      </c>
      <c r="S60" s="6">
        <f>S59</f>
        <v>87</v>
      </c>
      <c r="T60" s="211">
        <f>T59+2</f>
        <v>59</v>
      </c>
      <c r="U60" s="6">
        <f>U59</f>
        <v>45</v>
      </c>
      <c r="V60" s="183" t="s">
        <v>113</v>
      </c>
      <c r="W60" s="263">
        <f t="shared" si="7"/>
        <v>143</v>
      </c>
      <c r="X60" s="183" t="s">
        <v>113</v>
      </c>
      <c r="Y60" s="211">
        <f t="shared" si="10"/>
        <v>125</v>
      </c>
      <c r="Z60" s="6">
        <f>Z59</f>
        <v>69</v>
      </c>
      <c r="AA60" s="6">
        <f>AA59</f>
        <v>51</v>
      </c>
      <c r="AB60" s="6">
        <f>AB59</f>
        <v>41</v>
      </c>
      <c r="AC60" s="6">
        <f>AC59</f>
        <v>87</v>
      </c>
      <c r="AD60" s="211">
        <f>AD59+2</f>
        <v>59</v>
      </c>
      <c r="AE60" s="6">
        <f>AE59</f>
        <v>45</v>
      </c>
      <c r="AF60" s="183" t="s">
        <v>113</v>
      </c>
      <c r="AG60" s="283">
        <f t="shared" si="8"/>
        <v>45</v>
      </c>
      <c r="AH60" s="281" t="s">
        <v>113</v>
      </c>
      <c r="AI60" s="40"/>
      <c r="AJ60" s="262">
        <f t="shared" si="2"/>
        <v>101</v>
      </c>
    </row>
    <row r="61" spans="9:36" ht="13.5">
      <c r="I61" s="262">
        <f t="shared" si="3"/>
        <v>102</v>
      </c>
      <c r="J61" s="203">
        <f t="shared" si="4"/>
        <v>0</v>
      </c>
      <c r="K61" s="183" t="s">
        <v>113</v>
      </c>
      <c r="L61" s="263">
        <f t="shared" si="5"/>
        <v>45</v>
      </c>
      <c r="M61" s="183" t="s">
        <v>113</v>
      </c>
      <c r="N61" s="267">
        <f t="shared" si="6"/>
        <v>102</v>
      </c>
      <c r="O61" s="211">
        <f t="shared" si="9"/>
        <v>127</v>
      </c>
      <c r="P61" s="211">
        <f>P60+2</f>
        <v>71</v>
      </c>
      <c r="Q61" s="6">
        <f>Q60</f>
        <v>51</v>
      </c>
      <c r="R61" s="211">
        <f>R60+2</f>
        <v>43</v>
      </c>
      <c r="S61" s="211">
        <f>S60+2</f>
        <v>89</v>
      </c>
      <c r="T61" s="6">
        <f>T60</f>
        <v>59</v>
      </c>
      <c r="U61" s="211">
        <f>U60+2</f>
        <v>47</v>
      </c>
      <c r="V61" s="183" t="s">
        <v>113</v>
      </c>
      <c r="W61" s="263">
        <f t="shared" si="7"/>
        <v>143</v>
      </c>
      <c r="X61" s="183" t="s">
        <v>113</v>
      </c>
      <c r="Y61" s="211">
        <f t="shared" si="10"/>
        <v>127</v>
      </c>
      <c r="Z61" s="211">
        <f>Z60+2</f>
        <v>71</v>
      </c>
      <c r="AA61" s="6">
        <f>AA60</f>
        <v>51</v>
      </c>
      <c r="AB61" s="211">
        <f>AB60+2</f>
        <v>43</v>
      </c>
      <c r="AC61" s="211">
        <f>AC60+2</f>
        <v>89</v>
      </c>
      <c r="AD61" s="6">
        <f>AD60</f>
        <v>59</v>
      </c>
      <c r="AE61" s="211">
        <f>AE60+2</f>
        <v>47</v>
      </c>
      <c r="AF61" s="183" t="s">
        <v>113</v>
      </c>
      <c r="AG61" s="283">
        <f t="shared" si="8"/>
        <v>45</v>
      </c>
      <c r="AH61" s="281" t="s">
        <v>113</v>
      </c>
      <c r="AI61" s="40"/>
      <c r="AJ61" s="262">
        <f t="shared" si="2"/>
        <v>102</v>
      </c>
    </row>
    <row r="62" spans="9:36" ht="13.5">
      <c r="I62" s="262">
        <f t="shared" si="3"/>
        <v>103</v>
      </c>
      <c r="J62" s="203">
        <f t="shared" si="4"/>
        <v>0</v>
      </c>
      <c r="K62" s="183" t="s">
        <v>113</v>
      </c>
      <c r="L62" s="263">
        <f t="shared" si="5"/>
        <v>45</v>
      </c>
      <c r="M62" s="183" t="s">
        <v>113</v>
      </c>
      <c r="N62" s="267">
        <f t="shared" si="6"/>
        <v>103</v>
      </c>
      <c r="O62" s="211">
        <f t="shared" si="9"/>
        <v>129</v>
      </c>
      <c r="P62" s="6">
        <f>P61</f>
        <v>71</v>
      </c>
      <c r="Q62" s="211">
        <f>Q61+2</f>
        <v>53</v>
      </c>
      <c r="R62" s="6">
        <f>R61</f>
        <v>43</v>
      </c>
      <c r="S62" s="211">
        <f>S61+2</f>
        <v>91</v>
      </c>
      <c r="T62" s="211">
        <f>T61+2</f>
        <v>61</v>
      </c>
      <c r="U62" s="6">
        <f>U61</f>
        <v>47</v>
      </c>
      <c r="V62" s="183" t="s">
        <v>113</v>
      </c>
      <c r="W62" s="263">
        <f t="shared" si="7"/>
        <v>143</v>
      </c>
      <c r="X62" s="183" t="s">
        <v>113</v>
      </c>
      <c r="Y62" s="211">
        <f t="shared" si="10"/>
        <v>129</v>
      </c>
      <c r="Z62" s="6">
        <f>Z61</f>
        <v>71</v>
      </c>
      <c r="AA62" s="211">
        <f>AA61+2</f>
        <v>53</v>
      </c>
      <c r="AB62" s="6">
        <f>AB61</f>
        <v>43</v>
      </c>
      <c r="AC62" s="211">
        <f>AC61+2</f>
        <v>91</v>
      </c>
      <c r="AD62" s="211">
        <f>AD61+2</f>
        <v>61</v>
      </c>
      <c r="AE62" s="6">
        <f>AE61</f>
        <v>47</v>
      </c>
      <c r="AF62" s="183" t="s">
        <v>113</v>
      </c>
      <c r="AG62" s="283">
        <f t="shared" si="8"/>
        <v>45</v>
      </c>
      <c r="AH62" s="281" t="s">
        <v>113</v>
      </c>
      <c r="AI62" s="40"/>
      <c r="AJ62" s="262">
        <f t="shared" si="2"/>
        <v>103</v>
      </c>
    </row>
    <row r="63" spans="9:36" ht="13.5">
      <c r="I63" s="262">
        <f t="shared" si="3"/>
        <v>104</v>
      </c>
      <c r="J63" s="203">
        <f t="shared" si="4"/>
        <v>0</v>
      </c>
      <c r="K63" s="183" t="s">
        <v>113</v>
      </c>
      <c r="L63" s="263">
        <f t="shared" si="5"/>
        <v>45</v>
      </c>
      <c r="M63" s="183" t="s">
        <v>113</v>
      </c>
      <c r="N63" s="267">
        <f t="shared" si="6"/>
        <v>104</v>
      </c>
      <c r="O63" s="211">
        <f t="shared" si="9"/>
        <v>131</v>
      </c>
      <c r="P63" s="211">
        <f>P62+2</f>
        <v>73</v>
      </c>
      <c r="Q63" s="6">
        <f>Q62</f>
        <v>53</v>
      </c>
      <c r="R63" s="6">
        <f>R62</f>
        <v>43</v>
      </c>
      <c r="S63" s="6">
        <f>S62</f>
        <v>91</v>
      </c>
      <c r="T63" s="6">
        <f>T62</f>
        <v>61</v>
      </c>
      <c r="U63" s="6">
        <f>U62</f>
        <v>47</v>
      </c>
      <c r="V63" s="183" t="s">
        <v>113</v>
      </c>
      <c r="W63" s="263">
        <f t="shared" si="7"/>
        <v>143</v>
      </c>
      <c r="X63" s="183" t="s">
        <v>113</v>
      </c>
      <c r="Y63" s="211">
        <f t="shared" si="10"/>
        <v>131</v>
      </c>
      <c r="Z63" s="211">
        <f>Z62+2</f>
        <v>73</v>
      </c>
      <c r="AA63" s="6">
        <f>AA62</f>
        <v>53</v>
      </c>
      <c r="AB63" s="6">
        <f>AB62</f>
        <v>43</v>
      </c>
      <c r="AC63" s="6">
        <f>AC62</f>
        <v>91</v>
      </c>
      <c r="AD63" s="6">
        <f>AD62</f>
        <v>61</v>
      </c>
      <c r="AE63" s="6">
        <f>AE62</f>
        <v>47</v>
      </c>
      <c r="AF63" s="183" t="s">
        <v>113</v>
      </c>
      <c r="AG63" s="283">
        <f t="shared" si="8"/>
        <v>45</v>
      </c>
      <c r="AH63" s="281" t="s">
        <v>113</v>
      </c>
      <c r="AI63" s="40"/>
      <c r="AJ63" s="262">
        <f t="shared" si="2"/>
        <v>104</v>
      </c>
    </row>
    <row r="64" spans="9:36" ht="13.5">
      <c r="I64" s="262">
        <f t="shared" si="3"/>
        <v>105</v>
      </c>
      <c r="J64" s="203">
        <f t="shared" si="4"/>
        <v>0</v>
      </c>
      <c r="K64" s="183" t="s">
        <v>113</v>
      </c>
      <c r="L64" s="263">
        <f t="shared" si="5"/>
        <v>45</v>
      </c>
      <c r="M64" s="183" t="s">
        <v>113</v>
      </c>
      <c r="N64" s="267">
        <f t="shared" si="6"/>
        <v>105</v>
      </c>
      <c r="O64" s="211">
        <f t="shared" si="9"/>
        <v>133</v>
      </c>
      <c r="P64" s="6">
        <f>P63</f>
        <v>73</v>
      </c>
      <c r="Q64" s="6">
        <f>Q63</f>
        <v>53</v>
      </c>
      <c r="R64" s="6">
        <f>R63</f>
        <v>43</v>
      </c>
      <c r="S64" s="211">
        <f>S63+2</f>
        <v>93</v>
      </c>
      <c r="T64" s="6">
        <f>T63</f>
        <v>61</v>
      </c>
      <c r="U64" s="211">
        <f>U63+2</f>
        <v>49</v>
      </c>
      <c r="V64" s="183" t="s">
        <v>113</v>
      </c>
      <c r="W64" s="263">
        <f t="shared" si="7"/>
        <v>143</v>
      </c>
      <c r="X64" s="183" t="s">
        <v>113</v>
      </c>
      <c r="Y64" s="211">
        <f t="shared" si="10"/>
        <v>133</v>
      </c>
      <c r="Z64" s="6">
        <f>Z63</f>
        <v>73</v>
      </c>
      <c r="AA64" s="6">
        <f>AA63</f>
        <v>53</v>
      </c>
      <c r="AB64" s="6">
        <f>AB63</f>
        <v>43</v>
      </c>
      <c r="AC64" s="211">
        <f>AC63+2</f>
        <v>93</v>
      </c>
      <c r="AD64" s="6">
        <f>AD63</f>
        <v>61</v>
      </c>
      <c r="AE64" s="211">
        <f>AE63+2</f>
        <v>49</v>
      </c>
      <c r="AF64" s="183" t="s">
        <v>113</v>
      </c>
      <c r="AG64" s="283">
        <f t="shared" si="8"/>
        <v>45</v>
      </c>
      <c r="AH64" s="281" t="s">
        <v>113</v>
      </c>
      <c r="AI64" s="40"/>
      <c r="AJ64" s="262">
        <f t="shared" si="2"/>
        <v>105</v>
      </c>
    </row>
    <row r="65" spans="9:36" ht="13.5">
      <c r="I65" s="262">
        <f t="shared" si="3"/>
        <v>106</v>
      </c>
      <c r="J65" s="203">
        <f t="shared" si="4"/>
        <v>0</v>
      </c>
      <c r="K65" s="183" t="s">
        <v>113</v>
      </c>
      <c r="L65" s="263">
        <f t="shared" si="5"/>
        <v>45</v>
      </c>
      <c r="M65" s="183" t="s">
        <v>113</v>
      </c>
      <c r="N65" s="267">
        <f t="shared" si="6"/>
        <v>106</v>
      </c>
      <c r="O65" s="211">
        <f t="shared" si="9"/>
        <v>135</v>
      </c>
      <c r="P65" s="211">
        <f>P64+2</f>
        <v>75</v>
      </c>
      <c r="Q65" s="211">
        <f>Q64+2</f>
        <v>55</v>
      </c>
      <c r="R65" s="211">
        <f>R64+2</f>
        <v>45</v>
      </c>
      <c r="S65" s="211">
        <f>S64+2</f>
        <v>95</v>
      </c>
      <c r="T65" s="211">
        <f>T64+2</f>
        <v>63</v>
      </c>
      <c r="U65" s="6">
        <f>U64</f>
        <v>49</v>
      </c>
      <c r="V65" s="183" t="s">
        <v>113</v>
      </c>
      <c r="W65" s="263">
        <f t="shared" si="7"/>
        <v>143</v>
      </c>
      <c r="X65" s="183" t="s">
        <v>113</v>
      </c>
      <c r="Y65" s="211">
        <f t="shared" si="10"/>
        <v>135</v>
      </c>
      <c r="Z65" s="211">
        <f>Z64+2</f>
        <v>75</v>
      </c>
      <c r="AA65" s="211">
        <f>AA64+2</f>
        <v>55</v>
      </c>
      <c r="AB65" s="211">
        <f>AB64+2</f>
        <v>45</v>
      </c>
      <c r="AC65" s="211">
        <f>AC64+2</f>
        <v>95</v>
      </c>
      <c r="AD65" s="211">
        <f>AD64+2</f>
        <v>63</v>
      </c>
      <c r="AE65" s="6">
        <f>AE64</f>
        <v>49</v>
      </c>
      <c r="AF65" s="183" t="s">
        <v>113</v>
      </c>
      <c r="AG65" s="283">
        <f t="shared" si="8"/>
        <v>45</v>
      </c>
      <c r="AH65" s="281" t="s">
        <v>113</v>
      </c>
      <c r="AI65" s="40"/>
      <c r="AJ65" s="262">
        <f t="shared" si="2"/>
        <v>106</v>
      </c>
    </row>
    <row r="66" spans="9:36" ht="13.5">
      <c r="I66" s="262">
        <f t="shared" si="3"/>
        <v>107</v>
      </c>
      <c r="J66" s="203">
        <f t="shared" si="4"/>
        <v>0</v>
      </c>
      <c r="K66" s="183" t="s">
        <v>113</v>
      </c>
      <c r="L66" s="263">
        <f t="shared" si="5"/>
        <v>45</v>
      </c>
      <c r="M66" s="183" t="s">
        <v>113</v>
      </c>
      <c r="N66" s="267">
        <f t="shared" si="6"/>
        <v>107</v>
      </c>
      <c r="O66" s="211">
        <f t="shared" si="9"/>
        <v>137</v>
      </c>
      <c r="P66" s="6">
        <f>P65</f>
        <v>75</v>
      </c>
      <c r="Q66" s="6">
        <f>Q65</f>
        <v>55</v>
      </c>
      <c r="R66" s="6">
        <f>R65</f>
        <v>45</v>
      </c>
      <c r="S66" s="6">
        <f>S65</f>
        <v>95</v>
      </c>
      <c r="T66" s="6">
        <f>T65</f>
        <v>63</v>
      </c>
      <c r="U66" s="6">
        <f>U65</f>
        <v>49</v>
      </c>
      <c r="V66" s="183" t="s">
        <v>113</v>
      </c>
      <c r="W66" s="263">
        <f t="shared" si="7"/>
        <v>143</v>
      </c>
      <c r="X66" s="183" t="s">
        <v>113</v>
      </c>
      <c r="Y66" s="211">
        <f t="shared" si="10"/>
        <v>137</v>
      </c>
      <c r="Z66" s="6">
        <f>Z65</f>
        <v>75</v>
      </c>
      <c r="AA66" s="6">
        <f>AA65</f>
        <v>55</v>
      </c>
      <c r="AB66" s="6">
        <f>AB65</f>
        <v>45</v>
      </c>
      <c r="AC66" s="6">
        <f>AC65</f>
        <v>95</v>
      </c>
      <c r="AD66" s="6">
        <f>AD65</f>
        <v>63</v>
      </c>
      <c r="AE66" s="6">
        <f>AE65</f>
        <v>49</v>
      </c>
      <c r="AF66" s="183" t="s">
        <v>113</v>
      </c>
      <c r="AG66" s="283">
        <f t="shared" si="8"/>
        <v>45</v>
      </c>
      <c r="AH66" s="281" t="s">
        <v>113</v>
      </c>
      <c r="AI66" s="40"/>
      <c r="AJ66" s="262">
        <f t="shared" si="2"/>
        <v>107</v>
      </c>
    </row>
    <row r="67" spans="9:36" ht="13.5">
      <c r="I67" s="262">
        <f t="shared" si="3"/>
        <v>108</v>
      </c>
      <c r="J67" s="203">
        <f t="shared" si="4"/>
        <v>0</v>
      </c>
      <c r="K67" s="183" t="s">
        <v>113</v>
      </c>
      <c r="L67" s="263">
        <f t="shared" si="5"/>
        <v>45</v>
      </c>
      <c r="M67" s="183" t="s">
        <v>113</v>
      </c>
      <c r="N67" s="267">
        <f t="shared" si="6"/>
        <v>108</v>
      </c>
      <c r="O67" s="211">
        <f t="shared" si="9"/>
        <v>139</v>
      </c>
      <c r="P67" s="211">
        <f>P66+2</f>
        <v>77</v>
      </c>
      <c r="Q67" s="6">
        <f>Q66</f>
        <v>55</v>
      </c>
      <c r="R67" s="6">
        <f>R66</f>
        <v>45</v>
      </c>
      <c r="S67" s="211">
        <f>S66+2</f>
        <v>97</v>
      </c>
      <c r="T67" s="211">
        <f>T66+2</f>
        <v>65</v>
      </c>
      <c r="U67" s="6">
        <f>U66</f>
        <v>49</v>
      </c>
      <c r="V67" s="183" t="s">
        <v>113</v>
      </c>
      <c r="W67" s="263">
        <f t="shared" si="7"/>
        <v>143</v>
      </c>
      <c r="X67" s="183" t="s">
        <v>113</v>
      </c>
      <c r="Y67" s="211">
        <f t="shared" si="10"/>
        <v>139</v>
      </c>
      <c r="Z67" s="211">
        <f>Z66+2</f>
        <v>77</v>
      </c>
      <c r="AA67" s="6">
        <f>AA66</f>
        <v>55</v>
      </c>
      <c r="AB67" s="6">
        <f>AB66</f>
        <v>45</v>
      </c>
      <c r="AC67" s="211">
        <f>AC66+2</f>
        <v>97</v>
      </c>
      <c r="AD67" s="211">
        <f>AD66+2</f>
        <v>65</v>
      </c>
      <c r="AE67" s="6">
        <f>AE66</f>
        <v>49</v>
      </c>
      <c r="AF67" s="183" t="s">
        <v>113</v>
      </c>
      <c r="AG67" s="283">
        <f t="shared" si="8"/>
        <v>45</v>
      </c>
      <c r="AH67" s="281" t="s">
        <v>113</v>
      </c>
      <c r="AI67" s="40"/>
      <c r="AJ67" s="262">
        <f t="shared" si="2"/>
        <v>108</v>
      </c>
    </row>
    <row r="68" spans="9:36" ht="13.5">
      <c r="I68" s="262">
        <f t="shared" si="3"/>
        <v>109</v>
      </c>
      <c r="J68" s="203">
        <f t="shared" si="4"/>
        <v>0</v>
      </c>
      <c r="K68" s="183" t="s">
        <v>113</v>
      </c>
      <c r="L68" s="263">
        <f t="shared" si="5"/>
        <v>45</v>
      </c>
      <c r="M68" s="183" t="s">
        <v>113</v>
      </c>
      <c r="N68" s="267">
        <f t="shared" si="6"/>
        <v>109</v>
      </c>
      <c r="O68" s="211">
        <f t="shared" si="9"/>
        <v>141</v>
      </c>
      <c r="P68" s="6">
        <f>P67</f>
        <v>77</v>
      </c>
      <c r="Q68" s="211">
        <f>Q67+2</f>
        <v>57</v>
      </c>
      <c r="R68" s="6">
        <f>R67</f>
        <v>45</v>
      </c>
      <c r="S68" s="211">
        <f>S67+2</f>
        <v>99</v>
      </c>
      <c r="T68" s="6">
        <f>T67</f>
        <v>65</v>
      </c>
      <c r="U68" s="211">
        <f>U67+2</f>
        <v>51</v>
      </c>
      <c r="V68" s="183" t="s">
        <v>113</v>
      </c>
      <c r="W68" s="263">
        <f t="shared" si="7"/>
        <v>143</v>
      </c>
      <c r="X68" s="183" t="s">
        <v>113</v>
      </c>
      <c r="Y68" s="211">
        <f t="shared" si="10"/>
        <v>141</v>
      </c>
      <c r="Z68" s="6">
        <f>Z67</f>
        <v>77</v>
      </c>
      <c r="AA68" s="211">
        <f>AA67+2</f>
        <v>57</v>
      </c>
      <c r="AB68" s="6">
        <f>AB67</f>
        <v>45</v>
      </c>
      <c r="AC68" s="211">
        <f>AC67+2</f>
        <v>99</v>
      </c>
      <c r="AD68" s="6">
        <f>AD67</f>
        <v>65</v>
      </c>
      <c r="AE68" s="211">
        <f>AE67+2</f>
        <v>51</v>
      </c>
      <c r="AF68" s="183" t="s">
        <v>113</v>
      </c>
      <c r="AG68" s="283">
        <f t="shared" si="8"/>
        <v>45</v>
      </c>
      <c r="AH68" s="281" t="s">
        <v>113</v>
      </c>
      <c r="AI68" s="40"/>
      <c r="AJ68" s="262">
        <f t="shared" si="2"/>
        <v>109</v>
      </c>
    </row>
    <row r="69" spans="9:36" ht="13.5">
      <c r="I69" s="262">
        <f t="shared" si="3"/>
        <v>110</v>
      </c>
      <c r="J69" s="203">
        <f t="shared" si="4"/>
        <v>0</v>
      </c>
      <c r="K69" s="183" t="s">
        <v>113</v>
      </c>
      <c r="L69" s="263">
        <f t="shared" si="5"/>
        <v>45</v>
      </c>
      <c r="M69" s="183" t="s">
        <v>113</v>
      </c>
      <c r="N69" s="267">
        <f t="shared" si="6"/>
        <v>110</v>
      </c>
      <c r="O69" s="211">
        <f t="shared" si="9"/>
        <v>143</v>
      </c>
      <c r="P69" s="211">
        <f>P68+2</f>
        <v>79</v>
      </c>
      <c r="Q69" s="6">
        <f>Q68</f>
        <v>57</v>
      </c>
      <c r="R69" s="211">
        <f>R68+2</f>
        <v>47</v>
      </c>
      <c r="S69" s="6">
        <f>S68</f>
        <v>99</v>
      </c>
      <c r="T69" s="6">
        <f>T68</f>
        <v>65</v>
      </c>
      <c r="U69" s="6">
        <f>U68</f>
        <v>51</v>
      </c>
      <c r="V69" s="183" t="s">
        <v>113</v>
      </c>
      <c r="W69" s="263">
        <f t="shared" si="7"/>
        <v>143</v>
      </c>
      <c r="X69" s="183" t="s">
        <v>113</v>
      </c>
      <c r="Y69" s="211">
        <f t="shared" si="10"/>
        <v>143</v>
      </c>
      <c r="Z69" s="211">
        <f>Z68+2</f>
        <v>79</v>
      </c>
      <c r="AA69" s="6">
        <f>AA68</f>
        <v>57</v>
      </c>
      <c r="AB69" s="211">
        <f>AB68+2</f>
        <v>47</v>
      </c>
      <c r="AC69" s="6">
        <f>AC68</f>
        <v>99</v>
      </c>
      <c r="AD69" s="6">
        <f>AD68</f>
        <v>65</v>
      </c>
      <c r="AE69" s="6">
        <f>AE68</f>
        <v>51</v>
      </c>
      <c r="AF69" s="183" t="s">
        <v>113</v>
      </c>
      <c r="AG69" s="283">
        <f t="shared" si="8"/>
        <v>45</v>
      </c>
      <c r="AH69" s="281" t="s">
        <v>113</v>
      </c>
      <c r="AI69" s="40"/>
      <c r="AJ69" s="262">
        <f t="shared" si="2"/>
        <v>110</v>
      </c>
    </row>
    <row r="70" spans="9:36" ht="13.5">
      <c r="I70" s="262">
        <f t="shared" si="3"/>
        <v>111</v>
      </c>
      <c r="J70" s="203">
        <f t="shared" si="4"/>
        <v>0</v>
      </c>
      <c r="K70" s="183" t="s">
        <v>113</v>
      </c>
      <c r="L70" s="263">
        <f t="shared" si="5"/>
        <v>45</v>
      </c>
      <c r="M70" s="183" t="s">
        <v>113</v>
      </c>
      <c r="N70" s="267">
        <f t="shared" si="6"/>
        <v>111</v>
      </c>
      <c r="O70" s="211">
        <f t="shared" si="9"/>
        <v>145</v>
      </c>
      <c r="P70" s="6">
        <f>P69</f>
        <v>79</v>
      </c>
      <c r="Q70" s="6">
        <f>Q69</f>
        <v>57</v>
      </c>
      <c r="R70" s="6">
        <f>R69</f>
        <v>47</v>
      </c>
      <c r="S70" s="211">
        <f>S69+2</f>
        <v>101</v>
      </c>
      <c r="T70" s="211">
        <f>T69+2</f>
        <v>67</v>
      </c>
      <c r="U70" s="6">
        <f>U69</f>
        <v>51</v>
      </c>
      <c r="V70" s="183" t="s">
        <v>113</v>
      </c>
      <c r="W70" s="263">
        <f t="shared" si="7"/>
        <v>143</v>
      </c>
      <c r="X70" s="183" t="s">
        <v>113</v>
      </c>
      <c r="Y70" s="211">
        <f t="shared" si="10"/>
        <v>145</v>
      </c>
      <c r="Z70" s="6">
        <f>Z69</f>
        <v>79</v>
      </c>
      <c r="AA70" s="6">
        <f>AA69</f>
        <v>57</v>
      </c>
      <c r="AB70" s="6">
        <f>AB69</f>
        <v>47</v>
      </c>
      <c r="AC70" s="211">
        <f>AC69+2</f>
        <v>101</v>
      </c>
      <c r="AD70" s="211">
        <f>AD69+2</f>
        <v>67</v>
      </c>
      <c r="AE70" s="6">
        <f>AE69</f>
        <v>51</v>
      </c>
      <c r="AF70" s="183" t="s">
        <v>113</v>
      </c>
      <c r="AG70" s="283">
        <f t="shared" si="8"/>
        <v>45</v>
      </c>
      <c r="AH70" s="281" t="s">
        <v>113</v>
      </c>
      <c r="AI70" s="40"/>
      <c r="AJ70" s="262">
        <f t="shared" si="2"/>
        <v>111</v>
      </c>
    </row>
    <row r="71" spans="9:36" ht="13.5">
      <c r="I71" s="262">
        <f t="shared" si="3"/>
        <v>112</v>
      </c>
      <c r="J71" s="203">
        <f t="shared" si="4"/>
        <v>0</v>
      </c>
      <c r="K71" s="183" t="s">
        <v>113</v>
      </c>
      <c r="L71" s="263">
        <f t="shared" si="5"/>
        <v>45</v>
      </c>
      <c r="M71" s="183" t="s">
        <v>113</v>
      </c>
      <c r="N71" s="267">
        <f t="shared" si="6"/>
        <v>112</v>
      </c>
      <c r="O71" s="211">
        <f t="shared" si="9"/>
        <v>147</v>
      </c>
      <c r="P71" s="211">
        <f>P70+2</f>
        <v>81</v>
      </c>
      <c r="Q71" s="211">
        <f>Q70+2</f>
        <v>59</v>
      </c>
      <c r="R71" s="6">
        <f>R70</f>
        <v>47</v>
      </c>
      <c r="S71" s="211">
        <f>S70+2</f>
        <v>103</v>
      </c>
      <c r="T71" s="6">
        <f>T70</f>
        <v>67</v>
      </c>
      <c r="U71" s="211">
        <f>U70+2</f>
        <v>53</v>
      </c>
      <c r="V71" s="183" t="s">
        <v>113</v>
      </c>
      <c r="W71" s="263">
        <f t="shared" si="7"/>
        <v>143</v>
      </c>
      <c r="X71" s="183" t="s">
        <v>113</v>
      </c>
      <c r="Y71" s="211">
        <f t="shared" si="10"/>
        <v>147</v>
      </c>
      <c r="Z71" s="211">
        <f>Z70+2</f>
        <v>81</v>
      </c>
      <c r="AA71" s="211">
        <f>AA70+2</f>
        <v>59</v>
      </c>
      <c r="AB71" s="6">
        <f>AB70</f>
        <v>47</v>
      </c>
      <c r="AC71" s="211">
        <f>AC70+2</f>
        <v>103</v>
      </c>
      <c r="AD71" s="6">
        <f>AD70</f>
        <v>67</v>
      </c>
      <c r="AE71" s="211">
        <f>AE70+2</f>
        <v>53</v>
      </c>
      <c r="AF71" s="183" t="s">
        <v>113</v>
      </c>
      <c r="AG71" s="283">
        <f t="shared" si="8"/>
        <v>45</v>
      </c>
      <c r="AH71" s="281" t="s">
        <v>113</v>
      </c>
      <c r="AI71" s="40"/>
      <c r="AJ71" s="262">
        <f aca="true" t="shared" si="11" ref="AJ71:AJ134">AJ70+1</f>
        <v>112</v>
      </c>
    </row>
    <row r="72" spans="9:36" ht="13.5">
      <c r="I72" s="262">
        <f aca="true" t="shared" si="12" ref="I72:I135">N72</f>
        <v>113</v>
      </c>
      <c r="J72" s="203">
        <f aca="true" t="shared" si="13" ref="J72:J135">AI71</f>
        <v>0</v>
      </c>
      <c r="K72" s="183" t="s">
        <v>113</v>
      </c>
      <c r="L72" s="263">
        <f aca="true" t="shared" si="14" ref="L72:L135">L71</f>
        <v>45</v>
      </c>
      <c r="M72" s="183" t="s">
        <v>113</v>
      </c>
      <c r="N72" s="267">
        <f aca="true" t="shared" si="15" ref="N72:N135">N71+1</f>
        <v>113</v>
      </c>
      <c r="O72" s="211">
        <f t="shared" si="9"/>
        <v>149</v>
      </c>
      <c r="P72" s="6">
        <f>P71</f>
        <v>81</v>
      </c>
      <c r="Q72" s="6">
        <f>Q71</f>
        <v>59</v>
      </c>
      <c r="R72" s="6">
        <f>R71</f>
        <v>47</v>
      </c>
      <c r="S72" s="6">
        <f>S71</f>
        <v>103</v>
      </c>
      <c r="T72" s="211">
        <f>T71+2</f>
        <v>69</v>
      </c>
      <c r="U72" s="6">
        <f>U71</f>
        <v>53</v>
      </c>
      <c r="V72" s="183" t="s">
        <v>113</v>
      </c>
      <c r="W72" s="263">
        <f aca="true" t="shared" si="16" ref="W72:W135">W71</f>
        <v>143</v>
      </c>
      <c r="X72" s="183" t="s">
        <v>113</v>
      </c>
      <c r="Y72" s="211">
        <f t="shared" si="10"/>
        <v>149</v>
      </c>
      <c r="Z72" s="6">
        <f>Z71</f>
        <v>81</v>
      </c>
      <c r="AA72" s="6">
        <f>AA71</f>
        <v>59</v>
      </c>
      <c r="AB72" s="6">
        <f>AB71</f>
        <v>47</v>
      </c>
      <c r="AC72" s="6">
        <f>AC71</f>
        <v>103</v>
      </c>
      <c r="AD72" s="211">
        <f>AD71+2</f>
        <v>69</v>
      </c>
      <c r="AE72" s="6">
        <f>AE71</f>
        <v>53</v>
      </c>
      <c r="AF72" s="183" t="s">
        <v>113</v>
      </c>
      <c r="AG72" s="283">
        <f aca="true" t="shared" si="17" ref="AG72:AG135">AG71</f>
        <v>45</v>
      </c>
      <c r="AH72" s="281" t="s">
        <v>113</v>
      </c>
      <c r="AI72" s="40"/>
      <c r="AJ72" s="262">
        <f t="shared" si="11"/>
        <v>113</v>
      </c>
    </row>
    <row r="73" spans="9:36" ht="13.5">
      <c r="I73" s="262">
        <f t="shared" si="12"/>
        <v>114</v>
      </c>
      <c r="J73" s="203">
        <f t="shared" si="13"/>
        <v>0</v>
      </c>
      <c r="K73" s="183" t="s">
        <v>113</v>
      </c>
      <c r="L73" s="263">
        <f t="shared" si="14"/>
        <v>45</v>
      </c>
      <c r="M73" s="183" t="s">
        <v>113</v>
      </c>
      <c r="N73" s="267">
        <f t="shared" si="15"/>
        <v>114</v>
      </c>
      <c r="O73" s="211">
        <f aca="true" t="shared" si="18" ref="O73:O136">O72+2</f>
        <v>151</v>
      </c>
      <c r="P73" s="211">
        <f>P72+2</f>
        <v>83</v>
      </c>
      <c r="Q73" s="6">
        <f>Q72</f>
        <v>59</v>
      </c>
      <c r="R73" s="211">
        <f>R72+2</f>
        <v>49</v>
      </c>
      <c r="S73" s="211">
        <f>S72+2</f>
        <v>105</v>
      </c>
      <c r="T73" s="6">
        <f>T72</f>
        <v>69</v>
      </c>
      <c r="U73" s="6">
        <f>U72</f>
        <v>53</v>
      </c>
      <c r="V73" s="183" t="s">
        <v>113</v>
      </c>
      <c r="W73" s="263">
        <f t="shared" si="16"/>
        <v>143</v>
      </c>
      <c r="X73" s="183" t="s">
        <v>113</v>
      </c>
      <c r="Y73" s="211">
        <f aca="true" t="shared" si="19" ref="Y73:Y136">Y72+2</f>
        <v>151</v>
      </c>
      <c r="Z73" s="211">
        <f>Z72+2</f>
        <v>83</v>
      </c>
      <c r="AA73" s="6">
        <f>AA72</f>
        <v>59</v>
      </c>
      <c r="AB73" s="211">
        <f>AB72+2</f>
        <v>49</v>
      </c>
      <c r="AC73" s="211">
        <f>AC72+2</f>
        <v>105</v>
      </c>
      <c r="AD73" s="6">
        <f>AD72</f>
        <v>69</v>
      </c>
      <c r="AE73" s="6">
        <f>AE72</f>
        <v>53</v>
      </c>
      <c r="AF73" s="183" t="s">
        <v>113</v>
      </c>
      <c r="AG73" s="283">
        <f t="shared" si="17"/>
        <v>45</v>
      </c>
      <c r="AH73" s="281" t="s">
        <v>113</v>
      </c>
      <c r="AI73" s="40"/>
      <c r="AJ73" s="262">
        <f t="shared" si="11"/>
        <v>114</v>
      </c>
    </row>
    <row r="74" spans="9:36" ht="13.5">
      <c r="I74" s="262">
        <f t="shared" si="12"/>
        <v>115</v>
      </c>
      <c r="J74" s="203">
        <f t="shared" si="13"/>
        <v>0</v>
      </c>
      <c r="K74" s="183" t="s">
        <v>113</v>
      </c>
      <c r="L74" s="263">
        <f t="shared" si="14"/>
        <v>45</v>
      </c>
      <c r="M74" s="183" t="s">
        <v>113</v>
      </c>
      <c r="N74" s="267">
        <f t="shared" si="15"/>
        <v>115</v>
      </c>
      <c r="O74" s="211">
        <f t="shared" si="18"/>
        <v>153</v>
      </c>
      <c r="P74" s="6">
        <f>P73</f>
        <v>83</v>
      </c>
      <c r="Q74" s="211">
        <f>Q73+2</f>
        <v>61</v>
      </c>
      <c r="R74" s="6">
        <f>R73</f>
        <v>49</v>
      </c>
      <c r="S74" s="211">
        <f>S73+2</f>
        <v>107</v>
      </c>
      <c r="T74" s="6">
        <f>T73</f>
        <v>69</v>
      </c>
      <c r="U74" s="6">
        <f>U73</f>
        <v>53</v>
      </c>
      <c r="V74" s="183" t="s">
        <v>113</v>
      </c>
      <c r="W74" s="263">
        <f t="shared" si="16"/>
        <v>143</v>
      </c>
      <c r="X74" s="183" t="s">
        <v>113</v>
      </c>
      <c r="Y74" s="211">
        <f t="shared" si="19"/>
        <v>153</v>
      </c>
      <c r="Z74" s="6">
        <f>Z73</f>
        <v>83</v>
      </c>
      <c r="AA74" s="211">
        <f>AA73+2</f>
        <v>61</v>
      </c>
      <c r="AB74" s="6">
        <f>AB73</f>
        <v>49</v>
      </c>
      <c r="AC74" s="211">
        <f>AC73+2</f>
        <v>107</v>
      </c>
      <c r="AD74" s="6">
        <f>AD73</f>
        <v>69</v>
      </c>
      <c r="AE74" s="6">
        <f>AE73</f>
        <v>53</v>
      </c>
      <c r="AF74" s="183" t="s">
        <v>113</v>
      </c>
      <c r="AG74" s="283">
        <f t="shared" si="17"/>
        <v>45</v>
      </c>
      <c r="AH74" s="281" t="s">
        <v>113</v>
      </c>
      <c r="AI74" s="40"/>
      <c r="AJ74" s="262">
        <f t="shared" si="11"/>
        <v>115</v>
      </c>
    </row>
    <row r="75" spans="9:36" ht="13.5">
      <c r="I75" s="262">
        <f t="shared" si="12"/>
        <v>116</v>
      </c>
      <c r="J75" s="203">
        <f t="shared" si="13"/>
        <v>0</v>
      </c>
      <c r="K75" s="183" t="s">
        <v>113</v>
      </c>
      <c r="L75" s="263">
        <f t="shared" si="14"/>
        <v>45</v>
      </c>
      <c r="M75" s="183" t="s">
        <v>113</v>
      </c>
      <c r="N75" s="267">
        <f t="shared" si="15"/>
        <v>116</v>
      </c>
      <c r="O75" s="211">
        <f t="shared" si="18"/>
        <v>155</v>
      </c>
      <c r="P75" s="211">
        <f>P74+2</f>
        <v>85</v>
      </c>
      <c r="Q75" s="6">
        <f>Q74</f>
        <v>61</v>
      </c>
      <c r="R75" s="6">
        <f>R74</f>
        <v>49</v>
      </c>
      <c r="S75" s="6">
        <f>S74</f>
        <v>107</v>
      </c>
      <c r="T75" s="211">
        <f>T74+2</f>
        <v>71</v>
      </c>
      <c r="U75" s="211">
        <f>U74+2</f>
        <v>55</v>
      </c>
      <c r="V75" s="183" t="s">
        <v>113</v>
      </c>
      <c r="W75" s="263">
        <f t="shared" si="16"/>
        <v>143</v>
      </c>
      <c r="X75" s="183" t="s">
        <v>113</v>
      </c>
      <c r="Y75" s="211">
        <f t="shared" si="19"/>
        <v>155</v>
      </c>
      <c r="Z75" s="211">
        <f>Z74+2</f>
        <v>85</v>
      </c>
      <c r="AA75" s="6">
        <f>AA74</f>
        <v>61</v>
      </c>
      <c r="AB75" s="6">
        <f>AB74</f>
        <v>49</v>
      </c>
      <c r="AC75" s="6">
        <f>AC74</f>
        <v>107</v>
      </c>
      <c r="AD75" s="211">
        <f>AD74+2</f>
        <v>71</v>
      </c>
      <c r="AE75" s="211">
        <f>AE74+2</f>
        <v>55</v>
      </c>
      <c r="AF75" s="183" t="s">
        <v>113</v>
      </c>
      <c r="AG75" s="283">
        <f t="shared" si="17"/>
        <v>45</v>
      </c>
      <c r="AH75" s="281" t="s">
        <v>113</v>
      </c>
      <c r="AI75" s="40"/>
      <c r="AJ75" s="262">
        <f t="shared" si="11"/>
        <v>116</v>
      </c>
    </row>
    <row r="76" spans="9:36" ht="13.5">
      <c r="I76" s="262">
        <f t="shared" si="12"/>
        <v>117</v>
      </c>
      <c r="J76" s="203">
        <f t="shared" si="13"/>
        <v>0</v>
      </c>
      <c r="K76" s="183" t="s">
        <v>113</v>
      </c>
      <c r="L76" s="263">
        <f t="shared" si="14"/>
        <v>45</v>
      </c>
      <c r="M76" s="183" t="s">
        <v>113</v>
      </c>
      <c r="N76" s="267">
        <f t="shared" si="15"/>
        <v>117</v>
      </c>
      <c r="O76" s="211">
        <f t="shared" si="18"/>
        <v>157</v>
      </c>
      <c r="P76" s="6">
        <f>P75</f>
        <v>85</v>
      </c>
      <c r="Q76" s="6">
        <f>Q75</f>
        <v>61</v>
      </c>
      <c r="R76" s="6">
        <f>R75</f>
        <v>49</v>
      </c>
      <c r="S76" s="211">
        <f>S75+2</f>
        <v>109</v>
      </c>
      <c r="T76" s="6">
        <f>T75</f>
        <v>71</v>
      </c>
      <c r="U76" s="6">
        <f>U75</f>
        <v>55</v>
      </c>
      <c r="V76" s="183" t="s">
        <v>113</v>
      </c>
      <c r="W76" s="263">
        <f t="shared" si="16"/>
        <v>143</v>
      </c>
      <c r="X76" s="183" t="s">
        <v>113</v>
      </c>
      <c r="Y76" s="211">
        <f t="shared" si="19"/>
        <v>157</v>
      </c>
      <c r="Z76" s="6">
        <f>Z75</f>
        <v>85</v>
      </c>
      <c r="AA76" s="6">
        <f>AA75</f>
        <v>61</v>
      </c>
      <c r="AB76" s="6">
        <f>AB75</f>
        <v>49</v>
      </c>
      <c r="AC76" s="211">
        <f>AC75+2</f>
        <v>109</v>
      </c>
      <c r="AD76" s="6">
        <f>AD75</f>
        <v>71</v>
      </c>
      <c r="AE76" s="6">
        <f>AE75</f>
        <v>55</v>
      </c>
      <c r="AF76" s="183" t="s">
        <v>113</v>
      </c>
      <c r="AG76" s="283">
        <f t="shared" si="17"/>
        <v>45</v>
      </c>
      <c r="AH76" s="281" t="s">
        <v>113</v>
      </c>
      <c r="AI76" s="40"/>
      <c r="AJ76" s="262">
        <f t="shared" si="11"/>
        <v>117</v>
      </c>
    </row>
    <row r="77" spans="9:36" ht="13.5">
      <c r="I77" s="262">
        <f t="shared" si="12"/>
        <v>118</v>
      </c>
      <c r="J77" s="203">
        <f t="shared" si="13"/>
        <v>0</v>
      </c>
      <c r="K77" s="183" t="s">
        <v>113</v>
      </c>
      <c r="L77" s="263">
        <f t="shared" si="14"/>
        <v>45</v>
      </c>
      <c r="M77" s="183" t="s">
        <v>113</v>
      </c>
      <c r="N77" s="267">
        <f t="shared" si="15"/>
        <v>118</v>
      </c>
      <c r="O77" s="211">
        <f t="shared" si="18"/>
        <v>159</v>
      </c>
      <c r="P77" s="211">
        <f>P76+2</f>
        <v>87</v>
      </c>
      <c r="Q77" s="211">
        <f>Q76+2</f>
        <v>63</v>
      </c>
      <c r="R77" s="211">
        <f>R76+2</f>
        <v>51</v>
      </c>
      <c r="S77" s="211">
        <f>S76+2</f>
        <v>111</v>
      </c>
      <c r="T77" s="211">
        <f>T76+2</f>
        <v>73</v>
      </c>
      <c r="U77" s="6">
        <f>U76</f>
        <v>55</v>
      </c>
      <c r="V77" s="183" t="s">
        <v>113</v>
      </c>
      <c r="W77" s="263">
        <f t="shared" si="16"/>
        <v>143</v>
      </c>
      <c r="X77" s="183" t="s">
        <v>113</v>
      </c>
      <c r="Y77" s="211">
        <f t="shared" si="19"/>
        <v>159</v>
      </c>
      <c r="Z77" s="211">
        <f>Z76+2</f>
        <v>87</v>
      </c>
      <c r="AA77" s="211">
        <f>AA76+2</f>
        <v>63</v>
      </c>
      <c r="AB77" s="211">
        <f>AB76+2</f>
        <v>51</v>
      </c>
      <c r="AC77" s="211">
        <f>AC76+2</f>
        <v>111</v>
      </c>
      <c r="AD77" s="211">
        <f>AD76+2</f>
        <v>73</v>
      </c>
      <c r="AE77" s="6">
        <f>AE76</f>
        <v>55</v>
      </c>
      <c r="AF77" s="183" t="s">
        <v>113</v>
      </c>
      <c r="AG77" s="283">
        <f t="shared" si="17"/>
        <v>45</v>
      </c>
      <c r="AH77" s="281" t="s">
        <v>113</v>
      </c>
      <c r="AI77" s="40"/>
      <c r="AJ77" s="262">
        <f t="shared" si="11"/>
        <v>118</v>
      </c>
    </row>
    <row r="78" spans="9:36" ht="13.5">
      <c r="I78" s="262">
        <f t="shared" si="12"/>
        <v>119</v>
      </c>
      <c r="J78" s="203">
        <f t="shared" si="13"/>
        <v>0</v>
      </c>
      <c r="K78" s="183" t="s">
        <v>113</v>
      </c>
      <c r="L78" s="263">
        <f t="shared" si="14"/>
        <v>45</v>
      </c>
      <c r="M78" s="183" t="s">
        <v>113</v>
      </c>
      <c r="N78" s="267">
        <f t="shared" si="15"/>
        <v>119</v>
      </c>
      <c r="O78" s="211">
        <f t="shared" si="18"/>
        <v>161</v>
      </c>
      <c r="P78" s="6">
        <f>P77</f>
        <v>87</v>
      </c>
      <c r="Q78" s="6">
        <f>Q77</f>
        <v>63</v>
      </c>
      <c r="R78" s="6">
        <f>R77</f>
        <v>51</v>
      </c>
      <c r="S78" s="6">
        <f>S77</f>
        <v>111</v>
      </c>
      <c r="T78" s="6">
        <f>T77</f>
        <v>73</v>
      </c>
      <c r="U78" s="211">
        <f>U77+2</f>
        <v>57</v>
      </c>
      <c r="V78" s="183" t="s">
        <v>113</v>
      </c>
      <c r="W78" s="263">
        <f t="shared" si="16"/>
        <v>143</v>
      </c>
      <c r="X78" s="183" t="s">
        <v>113</v>
      </c>
      <c r="Y78" s="211">
        <f t="shared" si="19"/>
        <v>161</v>
      </c>
      <c r="Z78" s="6">
        <f>Z77</f>
        <v>87</v>
      </c>
      <c r="AA78" s="6">
        <f>AA77</f>
        <v>63</v>
      </c>
      <c r="AB78" s="6">
        <f>AB77</f>
        <v>51</v>
      </c>
      <c r="AC78" s="6">
        <f>AC77</f>
        <v>111</v>
      </c>
      <c r="AD78" s="6">
        <f>AD77</f>
        <v>73</v>
      </c>
      <c r="AE78" s="211">
        <f>AE77+2</f>
        <v>57</v>
      </c>
      <c r="AF78" s="183" t="s">
        <v>113</v>
      </c>
      <c r="AG78" s="283">
        <f t="shared" si="17"/>
        <v>45</v>
      </c>
      <c r="AH78" s="281" t="s">
        <v>113</v>
      </c>
      <c r="AI78" s="40"/>
      <c r="AJ78" s="262">
        <f t="shared" si="11"/>
        <v>119</v>
      </c>
    </row>
    <row r="79" spans="9:36" ht="13.5">
      <c r="I79" s="262">
        <f t="shared" si="12"/>
        <v>120</v>
      </c>
      <c r="J79" s="203">
        <f t="shared" si="13"/>
        <v>0</v>
      </c>
      <c r="K79" s="183" t="s">
        <v>113</v>
      </c>
      <c r="L79" s="263">
        <f t="shared" si="14"/>
        <v>45</v>
      </c>
      <c r="M79" s="183" t="s">
        <v>113</v>
      </c>
      <c r="N79" s="267">
        <f t="shared" si="15"/>
        <v>120</v>
      </c>
      <c r="O79" s="211">
        <f t="shared" si="18"/>
        <v>163</v>
      </c>
      <c r="P79" s="211">
        <f>P78+2</f>
        <v>89</v>
      </c>
      <c r="Q79" s="6">
        <f>Q78</f>
        <v>63</v>
      </c>
      <c r="R79" s="6">
        <f>R78</f>
        <v>51</v>
      </c>
      <c r="S79" s="211">
        <f>S78+2</f>
        <v>113</v>
      </c>
      <c r="T79" s="6">
        <f>T78</f>
        <v>73</v>
      </c>
      <c r="U79" s="6">
        <f>U78</f>
        <v>57</v>
      </c>
      <c r="V79" s="183" t="s">
        <v>113</v>
      </c>
      <c r="W79" s="263">
        <f t="shared" si="16"/>
        <v>143</v>
      </c>
      <c r="X79" s="183" t="s">
        <v>113</v>
      </c>
      <c r="Y79" s="211">
        <f t="shared" si="19"/>
        <v>163</v>
      </c>
      <c r="Z79" s="211">
        <f>Z78+2</f>
        <v>89</v>
      </c>
      <c r="AA79" s="6">
        <f>AA78</f>
        <v>63</v>
      </c>
      <c r="AB79" s="6">
        <f>AB78</f>
        <v>51</v>
      </c>
      <c r="AC79" s="211">
        <f>AC78+2</f>
        <v>113</v>
      </c>
      <c r="AD79" s="6">
        <f>AD78</f>
        <v>73</v>
      </c>
      <c r="AE79" s="6">
        <f>AE78</f>
        <v>57</v>
      </c>
      <c r="AF79" s="183" t="s">
        <v>113</v>
      </c>
      <c r="AG79" s="283">
        <f t="shared" si="17"/>
        <v>45</v>
      </c>
      <c r="AH79" s="281" t="s">
        <v>113</v>
      </c>
      <c r="AI79" s="40"/>
      <c r="AJ79" s="262">
        <f t="shared" si="11"/>
        <v>120</v>
      </c>
    </row>
    <row r="80" spans="9:36" ht="13.5">
      <c r="I80" s="262">
        <f t="shared" si="12"/>
        <v>121</v>
      </c>
      <c r="J80" s="203">
        <f t="shared" si="13"/>
        <v>0</v>
      </c>
      <c r="K80" s="183" t="s">
        <v>113</v>
      </c>
      <c r="L80" s="263">
        <f t="shared" si="14"/>
        <v>45</v>
      </c>
      <c r="M80" s="183" t="s">
        <v>113</v>
      </c>
      <c r="N80" s="267">
        <f t="shared" si="15"/>
        <v>121</v>
      </c>
      <c r="O80" s="211">
        <f t="shared" si="18"/>
        <v>165</v>
      </c>
      <c r="P80" s="6">
        <f>P79</f>
        <v>89</v>
      </c>
      <c r="Q80" s="211">
        <f>Q79+2</f>
        <v>65</v>
      </c>
      <c r="R80" s="6">
        <f>R79</f>
        <v>51</v>
      </c>
      <c r="S80" s="211">
        <f>S79+2</f>
        <v>115</v>
      </c>
      <c r="T80" s="211">
        <f>T79+2</f>
        <v>75</v>
      </c>
      <c r="U80" s="6">
        <f>U79</f>
        <v>57</v>
      </c>
      <c r="V80" s="183" t="s">
        <v>113</v>
      </c>
      <c r="W80" s="263">
        <f t="shared" si="16"/>
        <v>143</v>
      </c>
      <c r="X80" s="183" t="s">
        <v>113</v>
      </c>
      <c r="Y80" s="211">
        <f t="shared" si="19"/>
        <v>165</v>
      </c>
      <c r="Z80" s="6">
        <f>Z79</f>
        <v>89</v>
      </c>
      <c r="AA80" s="211">
        <f>AA79+2</f>
        <v>65</v>
      </c>
      <c r="AB80" s="6">
        <f>AB79</f>
        <v>51</v>
      </c>
      <c r="AC80" s="211">
        <f>AC79+2</f>
        <v>115</v>
      </c>
      <c r="AD80" s="211">
        <f>AD79+2</f>
        <v>75</v>
      </c>
      <c r="AE80" s="6">
        <f>AE79</f>
        <v>57</v>
      </c>
      <c r="AF80" s="183" t="s">
        <v>113</v>
      </c>
      <c r="AG80" s="283">
        <f t="shared" si="17"/>
        <v>45</v>
      </c>
      <c r="AH80" s="281" t="s">
        <v>113</v>
      </c>
      <c r="AI80" s="40"/>
      <c r="AJ80" s="262">
        <f t="shared" si="11"/>
        <v>121</v>
      </c>
    </row>
    <row r="81" spans="9:36" ht="13.5">
      <c r="I81" s="262">
        <f t="shared" si="12"/>
        <v>122</v>
      </c>
      <c r="J81" s="203">
        <f t="shared" si="13"/>
        <v>0</v>
      </c>
      <c r="K81" s="183" t="s">
        <v>113</v>
      </c>
      <c r="L81" s="263">
        <f t="shared" si="14"/>
        <v>45</v>
      </c>
      <c r="M81" s="183" t="s">
        <v>113</v>
      </c>
      <c r="N81" s="267">
        <f t="shared" si="15"/>
        <v>122</v>
      </c>
      <c r="O81" s="211">
        <f t="shared" si="18"/>
        <v>167</v>
      </c>
      <c r="P81" s="211">
        <f>P80+2</f>
        <v>91</v>
      </c>
      <c r="Q81" s="6">
        <f>Q80</f>
        <v>65</v>
      </c>
      <c r="R81" s="211">
        <f>R80+2</f>
        <v>53</v>
      </c>
      <c r="S81" s="6">
        <f>S80</f>
        <v>115</v>
      </c>
      <c r="T81" s="6">
        <f>T80</f>
        <v>75</v>
      </c>
      <c r="U81" s="6">
        <f>U80</f>
        <v>57</v>
      </c>
      <c r="V81" s="183" t="s">
        <v>113</v>
      </c>
      <c r="W81" s="263">
        <f t="shared" si="16"/>
        <v>143</v>
      </c>
      <c r="X81" s="183" t="s">
        <v>113</v>
      </c>
      <c r="Y81" s="211">
        <f t="shared" si="19"/>
        <v>167</v>
      </c>
      <c r="Z81" s="211">
        <f>Z80+2</f>
        <v>91</v>
      </c>
      <c r="AA81" s="6">
        <f>AA80</f>
        <v>65</v>
      </c>
      <c r="AB81" s="211">
        <f>AB80+2</f>
        <v>53</v>
      </c>
      <c r="AC81" s="6">
        <f>AC80</f>
        <v>115</v>
      </c>
      <c r="AD81" s="6">
        <f>AD80</f>
        <v>75</v>
      </c>
      <c r="AE81" s="6">
        <f>AE80</f>
        <v>57</v>
      </c>
      <c r="AF81" s="183" t="s">
        <v>113</v>
      </c>
      <c r="AG81" s="283">
        <f t="shared" si="17"/>
        <v>45</v>
      </c>
      <c r="AH81" s="281" t="s">
        <v>113</v>
      </c>
      <c r="AI81" s="40"/>
      <c r="AJ81" s="262">
        <f t="shared" si="11"/>
        <v>122</v>
      </c>
    </row>
    <row r="82" spans="9:36" ht="13.5">
      <c r="I82" s="262">
        <f t="shared" si="12"/>
        <v>123</v>
      </c>
      <c r="J82" s="203">
        <f t="shared" si="13"/>
        <v>0</v>
      </c>
      <c r="K82" s="183" t="s">
        <v>113</v>
      </c>
      <c r="L82" s="263">
        <f t="shared" si="14"/>
        <v>45</v>
      </c>
      <c r="M82" s="183" t="s">
        <v>113</v>
      </c>
      <c r="N82" s="267">
        <f t="shared" si="15"/>
        <v>123</v>
      </c>
      <c r="O82" s="211">
        <f t="shared" si="18"/>
        <v>169</v>
      </c>
      <c r="P82" s="6">
        <f>P81</f>
        <v>91</v>
      </c>
      <c r="Q82" s="6">
        <f>Q81</f>
        <v>65</v>
      </c>
      <c r="R82" s="6">
        <f>R81</f>
        <v>53</v>
      </c>
      <c r="S82" s="211">
        <f>S81+2</f>
        <v>117</v>
      </c>
      <c r="T82" s="211">
        <f>T81+2</f>
        <v>77</v>
      </c>
      <c r="U82" s="211">
        <f>U81+2</f>
        <v>59</v>
      </c>
      <c r="V82" s="183" t="s">
        <v>113</v>
      </c>
      <c r="W82" s="263">
        <f t="shared" si="16"/>
        <v>143</v>
      </c>
      <c r="X82" s="183" t="s">
        <v>113</v>
      </c>
      <c r="Y82" s="211">
        <f t="shared" si="19"/>
        <v>169</v>
      </c>
      <c r="Z82" s="6">
        <f>Z81</f>
        <v>91</v>
      </c>
      <c r="AA82" s="6">
        <f>AA81</f>
        <v>65</v>
      </c>
      <c r="AB82" s="6">
        <f>AB81</f>
        <v>53</v>
      </c>
      <c r="AC82" s="211">
        <f>AC81+2</f>
        <v>117</v>
      </c>
      <c r="AD82" s="211">
        <f>AD81+2</f>
        <v>77</v>
      </c>
      <c r="AE82" s="211">
        <f>AE81+2</f>
        <v>59</v>
      </c>
      <c r="AF82" s="183" t="s">
        <v>113</v>
      </c>
      <c r="AG82" s="283">
        <f t="shared" si="17"/>
        <v>45</v>
      </c>
      <c r="AH82" s="281" t="s">
        <v>113</v>
      </c>
      <c r="AI82" s="40"/>
      <c r="AJ82" s="262">
        <f t="shared" si="11"/>
        <v>123</v>
      </c>
    </row>
    <row r="83" spans="9:36" ht="13.5">
      <c r="I83" s="262">
        <f t="shared" si="12"/>
        <v>124</v>
      </c>
      <c r="J83" s="203">
        <f t="shared" si="13"/>
        <v>0</v>
      </c>
      <c r="K83" s="183" t="s">
        <v>113</v>
      </c>
      <c r="L83" s="263">
        <f t="shared" si="14"/>
        <v>45</v>
      </c>
      <c r="M83" s="183" t="s">
        <v>113</v>
      </c>
      <c r="N83" s="267">
        <f t="shared" si="15"/>
        <v>124</v>
      </c>
      <c r="O83" s="211">
        <f t="shared" si="18"/>
        <v>171</v>
      </c>
      <c r="P83" s="211">
        <f>P82+2</f>
        <v>93</v>
      </c>
      <c r="Q83" s="211">
        <f>Q82+2</f>
        <v>67</v>
      </c>
      <c r="R83" s="6">
        <f>R82</f>
        <v>53</v>
      </c>
      <c r="S83" s="211">
        <f>S82+2</f>
        <v>119</v>
      </c>
      <c r="T83" s="6">
        <f>T82</f>
        <v>77</v>
      </c>
      <c r="U83" s="6">
        <f>U82</f>
        <v>59</v>
      </c>
      <c r="V83" s="183" t="s">
        <v>113</v>
      </c>
      <c r="W83" s="263">
        <f t="shared" si="16"/>
        <v>143</v>
      </c>
      <c r="X83" s="183" t="s">
        <v>113</v>
      </c>
      <c r="Y83" s="211">
        <f t="shared" si="19"/>
        <v>171</v>
      </c>
      <c r="Z83" s="211">
        <f>Z82+2</f>
        <v>93</v>
      </c>
      <c r="AA83" s="211">
        <f>AA82+2</f>
        <v>67</v>
      </c>
      <c r="AB83" s="6">
        <f>AB82</f>
        <v>53</v>
      </c>
      <c r="AC83" s="211">
        <f>AC82+2</f>
        <v>119</v>
      </c>
      <c r="AD83" s="6">
        <f>AD82</f>
        <v>77</v>
      </c>
      <c r="AE83" s="6">
        <f>AE82</f>
        <v>59</v>
      </c>
      <c r="AF83" s="183" t="s">
        <v>113</v>
      </c>
      <c r="AG83" s="283">
        <f t="shared" si="17"/>
        <v>45</v>
      </c>
      <c r="AH83" s="281" t="s">
        <v>113</v>
      </c>
      <c r="AI83" s="40"/>
      <c r="AJ83" s="262">
        <f t="shared" si="11"/>
        <v>124</v>
      </c>
    </row>
    <row r="84" spans="9:36" ht="13.5">
      <c r="I84" s="262">
        <f t="shared" si="12"/>
        <v>125</v>
      </c>
      <c r="J84" s="203">
        <f t="shared" si="13"/>
        <v>0</v>
      </c>
      <c r="K84" s="183" t="s">
        <v>113</v>
      </c>
      <c r="L84" s="263">
        <f t="shared" si="14"/>
        <v>45</v>
      </c>
      <c r="M84" s="183" t="s">
        <v>113</v>
      </c>
      <c r="N84" s="267">
        <f t="shared" si="15"/>
        <v>125</v>
      </c>
      <c r="O84" s="211">
        <f t="shared" si="18"/>
        <v>173</v>
      </c>
      <c r="P84" s="6">
        <f>P83</f>
        <v>93</v>
      </c>
      <c r="Q84" s="6">
        <f>Q83</f>
        <v>67</v>
      </c>
      <c r="R84" s="6">
        <f>R83</f>
        <v>53</v>
      </c>
      <c r="S84" s="6">
        <f>S83</f>
        <v>119</v>
      </c>
      <c r="T84" s="6">
        <f>T83</f>
        <v>77</v>
      </c>
      <c r="U84" s="6">
        <f>U83</f>
        <v>59</v>
      </c>
      <c r="V84" s="183" t="s">
        <v>113</v>
      </c>
      <c r="W84" s="263">
        <f t="shared" si="16"/>
        <v>143</v>
      </c>
      <c r="X84" s="183" t="s">
        <v>113</v>
      </c>
      <c r="Y84" s="211">
        <f t="shared" si="19"/>
        <v>173</v>
      </c>
      <c r="Z84" s="6">
        <f>Z83</f>
        <v>93</v>
      </c>
      <c r="AA84" s="6">
        <f>AA83</f>
        <v>67</v>
      </c>
      <c r="AB84" s="6">
        <f>AB83</f>
        <v>53</v>
      </c>
      <c r="AC84" s="6">
        <f>AC83</f>
        <v>119</v>
      </c>
      <c r="AD84" s="6">
        <f>AD83</f>
        <v>77</v>
      </c>
      <c r="AE84" s="6">
        <f>AE83</f>
        <v>59</v>
      </c>
      <c r="AF84" s="183" t="s">
        <v>113</v>
      </c>
      <c r="AG84" s="283">
        <f t="shared" si="17"/>
        <v>45</v>
      </c>
      <c r="AH84" s="281" t="s">
        <v>113</v>
      </c>
      <c r="AI84" s="40"/>
      <c r="AJ84" s="262">
        <f t="shared" si="11"/>
        <v>125</v>
      </c>
    </row>
    <row r="85" spans="9:36" ht="13.5">
      <c r="I85" s="262">
        <f t="shared" si="12"/>
        <v>126</v>
      </c>
      <c r="J85" s="203">
        <f t="shared" si="13"/>
        <v>0</v>
      </c>
      <c r="K85" s="183" t="s">
        <v>113</v>
      </c>
      <c r="L85" s="263">
        <f t="shared" si="14"/>
        <v>45</v>
      </c>
      <c r="M85" s="183" t="s">
        <v>113</v>
      </c>
      <c r="N85" s="267">
        <f t="shared" si="15"/>
        <v>126</v>
      </c>
      <c r="O85" s="211">
        <f t="shared" si="18"/>
        <v>175</v>
      </c>
      <c r="P85" s="211">
        <f>P84+2</f>
        <v>95</v>
      </c>
      <c r="Q85" s="6">
        <f>Q84</f>
        <v>67</v>
      </c>
      <c r="R85" s="211">
        <f>R84+2</f>
        <v>55</v>
      </c>
      <c r="S85" s="211">
        <f>S84+2</f>
        <v>121</v>
      </c>
      <c r="T85" s="211">
        <f>T84+2</f>
        <v>79</v>
      </c>
      <c r="U85" s="211">
        <f>U84+2</f>
        <v>61</v>
      </c>
      <c r="V85" s="183" t="s">
        <v>113</v>
      </c>
      <c r="W85" s="263">
        <f t="shared" si="16"/>
        <v>143</v>
      </c>
      <c r="X85" s="183" t="s">
        <v>113</v>
      </c>
      <c r="Y85" s="211">
        <f t="shared" si="19"/>
        <v>175</v>
      </c>
      <c r="Z85" s="211">
        <f>Z84+2</f>
        <v>95</v>
      </c>
      <c r="AA85" s="6">
        <f>AA84</f>
        <v>67</v>
      </c>
      <c r="AB85" s="211">
        <f>AB84+2</f>
        <v>55</v>
      </c>
      <c r="AC85" s="211">
        <f>AC84+2</f>
        <v>121</v>
      </c>
      <c r="AD85" s="211">
        <f>AD84+2</f>
        <v>79</v>
      </c>
      <c r="AE85" s="211">
        <f>AE84+2</f>
        <v>61</v>
      </c>
      <c r="AF85" s="183" t="s">
        <v>113</v>
      </c>
      <c r="AG85" s="283">
        <f t="shared" si="17"/>
        <v>45</v>
      </c>
      <c r="AH85" s="281" t="s">
        <v>113</v>
      </c>
      <c r="AI85" s="40"/>
      <c r="AJ85" s="262">
        <f t="shared" si="11"/>
        <v>126</v>
      </c>
    </row>
    <row r="86" spans="9:36" ht="13.5">
      <c r="I86" s="262">
        <f t="shared" si="12"/>
        <v>127</v>
      </c>
      <c r="J86" s="203">
        <f t="shared" si="13"/>
        <v>0</v>
      </c>
      <c r="K86" s="183" t="s">
        <v>113</v>
      </c>
      <c r="L86" s="263">
        <f t="shared" si="14"/>
        <v>45</v>
      </c>
      <c r="M86" s="183" t="s">
        <v>113</v>
      </c>
      <c r="N86" s="267">
        <f t="shared" si="15"/>
        <v>127</v>
      </c>
      <c r="O86" s="211">
        <f t="shared" si="18"/>
        <v>177</v>
      </c>
      <c r="P86" s="6">
        <f>P85</f>
        <v>95</v>
      </c>
      <c r="Q86" s="211">
        <f>Q85+2</f>
        <v>69</v>
      </c>
      <c r="R86" s="6">
        <f>R85</f>
        <v>55</v>
      </c>
      <c r="S86" s="211">
        <f>S85+2</f>
        <v>123</v>
      </c>
      <c r="T86" s="6">
        <f>T85</f>
        <v>79</v>
      </c>
      <c r="U86" s="6">
        <f>U85</f>
        <v>61</v>
      </c>
      <c r="V86" s="183" t="s">
        <v>113</v>
      </c>
      <c r="W86" s="263">
        <f t="shared" si="16"/>
        <v>143</v>
      </c>
      <c r="X86" s="183" t="s">
        <v>113</v>
      </c>
      <c r="Y86" s="211">
        <f t="shared" si="19"/>
        <v>177</v>
      </c>
      <c r="Z86" s="6">
        <f>Z85</f>
        <v>95</v>
      </c>
      <c r="AA86" s="211">
        <f>AA85+2</f>
        <v>69</v>
      </c>
      <c r="AB86" s="6">
        <f>AB85</f>
        <v>55</v>
      </c>
      <c r="AC86" s="211">
        <f>AC85+2</f>
        <v>123</v>
      </c>
      <c r="AD86" s="6">
        <f>AD85</f>
        <v>79</v>
      </c>
      <c r="AE86" s="6">
        <f>AE85</f>
        <v>61</v>
      </c>
      <c r="AF86" s="183" t="s">
        <v>113</v>
      </c>
      <c r="AG86" s="283">
        <f t="shared" si="17"/>
        <v>45</v>
      </c>
      <c r="AH86" s="281" t="s">
        <v>113</v>
      </c>
      <c r="AI86" s="40"/>
      <c r="AJ86" s="262">
        <f t="shared" si="11"/>
        <v>127</v>
      </c>
    </row>
    <row r="87" spans="9:36" ht="13.5">
      <c r="I87" s="262">
        <f t="shared" si="12"/>
        <v>128</v>
      </c>
      <c r="J87" s="203">
        <f t="shared" si="13"/>
        <v>0</v>
      </c>
      <c r="K87" s="183" t="s">
        <v>113</v>
      </c>
      <c r="L87" s="263">
        <f t="shared" si="14"/>
        <v>45</v>
      </c>
      <c r="M87" s="183" t="s">
        <v>113</v>
      </c>
      <c r="N87" s="267">
        <f t="shared" si="15"/>
        <v>128</v>
      </c>
      <c r="O87" s="211">
        <f t="shared" si="18"/>
        <v>179</v>
      </c>
      <c r="P87" s="211">
        <f>P86+2</f>
        <v>97</v>
      </c>
      <c r="Q87" s="6">
        <f>Q86</f>
        <v>69</v>
      </c>
      <c r="R87" s="6">
        <f>R86</f>
        <v>55</v>
      </c>
      <c r="S87" s="6">
        <f>S86</f>
        <v>123</v>
      </c>
      <c r="T87" s="211">
        <f>T86+2</f>
        <v>81</v>
      </c>
      <c r="U87" s="6">
        <f>U86</f>
        <v>61</v>
      </c>
      <c r="V87" s="183" t="s">
        <v>113</v>
      </c>
      <c r="W87" s="263">
        <f t="shared" si="16"/>
        <v>143</v>
      </c>
      <c r="X87" s="183" t="s">
        <v>113</v>
      </c>
      <c r="Y87" s="211">
        <f t="shared" si="19"/>
        <v>179</v>
      </c>
      <c r="Z87" s="211">
        <f>Z86+2</f>
        <v>97</v>
      </c>
      <c r="AA87" s="6">
        <f>AA86</f>
        <v>69</v>
      </c>
      <c r="AB87" s="6">
        <f>AB86</f>
        <v>55</v>
      </c>
      <c r="AC87" s="6">
        <f>AC86</f>
        <v>123</v>
      </c>
      <c r="AD87" s="211">
        <f>AD86+2</f>
        <v>81</v>
      </c>
      <c r="AE87" s="6">
        <f>AE86</f>
        <v>61</v>
      </c>
      <c r="AF87" s="183" t="s">
        <v>113</v>
      </c>
      <c r="AG87" s="283">
        <f t="shared" si="17"/>
        <v>45</v>
      </c>
      <c r="AH87" s="281" t="s">
        <v>113</v>
      </c>
      <c r="AI87" s="40"/>
      <c r="AJ87" s="262">
        <f t="shared" si="11"/>
        <v>128</v>
      </c>
    </row>
    <row r="88" spans="9:36" ht="13.5">
      <c r="I88" s="262">
        <f t="shared" si="12"/>
        <v>129</v>
      </c>
      <c r="J88" s="203">
        <f t="shared" si="13"/>
        <v>0</v>
      </c>
      <c r="K88" s="183" t="s">
        <v>113</v>
      </c>
      <c r="L88" s="263">
        <f t="shared" si="14"/>
        <v>45</v>
      </c>
      <c r="M88" s="183" t="s">
        <v>113</v>
      </c>
      <c r="N88" s="267">
        <f t="shared" si="15"/>
        <v>129</v>
      </c>
      <c r="O88" s="211">
        <f t="shared" si="18"/>
        <v>181</v>
      </c>
      <c r="P88" s="6">
        <f>P87</f>
        <v>97</v>
      </c>
      <c r="Q88" s="6">
        <f>Q87</f>
        <v>69</v>
      </c>
      <c r="R88" s="6">
        <f>R87</f>
        <v>55</v>
      </c>
      <c r="S88" s="211">
        <f>S87+2</f>
        <v>125</v>
      </c>
      <c r="T88" s="6">
        <f>T87</f>
        <v>81</v>
      </c>
      <c r="U88" s="6">
        <f>U87</f>
        <v>61</v>
      </c>
      <c r="V88" s="183" t="s">
        <v>113</v>
      </c>
      <c r="W88" s="263">
        <f t="shared" si="16"/>
        <v>143</v>
      </c>
      <c r="X88" s="183" t="s">
        <v>113</v>
      </c>
      <c r="Y88" s="211">
        <f t="shared" si="19"/>
        <v>181</v>
      </c>
      <c r="Z88" s="6">
        <f>Z87</f>
        <v>97</v>
      </c>
      <c r="AA88" s="6">
        <f>AA87</f>
        <v>69</v>
      </c>
      <c r="AB88" s="6">
        <f>AB87</f>
        <v>55</v>
      </c>
      <c r="AC88" s="211">
        <f>AC87+2</f>
        <v>125</v>
      </c>
      <c r="AD88" s="6">
        <f>AD87</f>
        <v>81</v>
      </c>
      <c r="AE88" s="6">
        <f>AE87</f>
        <v>61</v>
      </c>
      <c r="AF88" s="183" t="s">
        <v>113</v>
      </c>
      <c r="AG88" s="283">
        <f t="shared" si="17"/>
        <v>45</v>
      </c>
      <c r="AH88" s="281" t="s">
        <v>113</v>
      </c>
      <c r="AI88" s="40"/>
      <c r="AJ88" s="262">
        <f t="shared" si="11"/>
        <v>129</v>
      </c>
    </row>
    <row r="89" spans="9:36" ht="13.5">
      <c r="I89" s="262">
        <f t="shared" si="12"/>
        <v>130</v>
      </c>
      <c r="J89" s="203">
        <f t="shared" si="13"/>
        <v>0</v>
      </c>
      <c r="K89" s="183" t="s">
        <v>113</v>
      </c>
      <c r="L89" s="263">
        <f t="shared" si="14"/>
        <v>45</v>
      </c>
      <c r="M89" s="183" t="s">
        <v>113</v>
      </c>
      <c r="N89" s="267">
        <f t="shared" si="15"/>
        <v>130</v>
      </c>
      <c r="O89" s="211">
        <f t="shared" si="18"/>
        <v>183</v>
      </c>
      <c r="P89" s="211">
        <f>P88+2</f>
        <v>99</v>
      </c>
      <c r="Q89" s="211">
        <f>Q88+2</f>
        <v>71</v>
      </c>
      <c r="R89" s="211">
        <f>R88+2</f>
        <v>57</v>
      </c>
      <c r="S89" s="211">
        <f>S88+2</f>
        <v>127</v>
      </c>
      <c r="T89" s="6">
        <f>T88</f>
        <v>81</v>
      </c>
      <c r="U89" s="211">
        <f>U88+2</f>
        <v>63</v>
      </c>
      <c r="V89" s="183" t="s">
        <v>113</v>
      </c>
      <c r="W89" s="263">
        <f t="shared" si="16"/>
        <v>143</v>
      </c>
      <c r="X89" s="183" t="s">
        <v>113</v>
      </c>
      <c r="Y89" s="211">
        <f t="shared" si="19"/>
        <v>183</v>
      </c>
      <c r="Z89" s="211">
        <f>Z88+2</f>
        <v>99</v>
      </c>
      <c r="AA89" s="211">
        <f>AA88+2</f>
        <v>71</v>
      </c>
      <c r="AB89" s="211">
        <f>AB88+2</f>
        <v>57</v>
      </c>
      <c r="AC89" s="211">
        <f>AC88+2</f>
        <v>127</v>
      </c>
      <c r="AD89" s="6">
        <f>AD88</f>
        <v>81</v>
      </c>
      <c r="AE89" s="211">
        <f>AE88+2</f>
        <v>63</v>
      </c>
      <c r="AF89" s="183" t="s">
        <v>113</v>
      </c>
      <c r="AG89" s="283">
        <f t="shared" si="17"/>
        <v>45</v>
      </c>
      <c r="AH89" s="281" t="s">
        <v>113</v>
      </c>
      <c r="AI89" s="40"/>
      <c r="AJ89" s="262">
        <f t="shared" si="11"/>
        <v>130</v>
      </c>
    </row>
    <row r="90" spans="9:36" ht="13.5">
      <c r="I90" s="262">
        <f t="shared" si="12"/>
        <v>131</v>
      </c>
      <c r="J90" s="203">
        <f t="shared" si="13"/>
        <v>0</v>
      </c>
      <c r="K90" s="183" t="s">
        <v>113</v>
      </c>
      <c r="L90" s="263">
        <f t="shared" si="14"/>
        <v>45</v>
      </c>
      <c r="M90" s="183" t="s">
        <v>113</v>
      </c>
      <c r="N90" s="267">
        <f t="shared" si="15"/>
        <v>131</v>
      </c>
      <c r="O90" s="211">
        <f t="shared" si="18"/>
        <v>185</v>
      </c>
      <c r="P90" s="6">
        <f>P89</f>
        <v>99</v>
      </c>
      <c r="Q90" s="6">
        <f>Q89</f>
        <v>71</v>
      </c>
      <c r="R90" s="6">
        <f>R89</f>
        <v>57</v>
      </c>
      <c r="S90" s="6">
        <f>S89</f>
        <v>127</v>
      </c>
      <c r="T90" s="211">
        <f>T89+2</f>
        <v>83</v>
      </c>
      <c r="U90" s="6">
        <f>U89</f>
        <v>63</v>
      </c>
      <c r="V90" s="183" t="s">
        <v>113</v>
      </c>
      <c r="W90" s="263">
        <f t="shared" si="16"/>
        <v>143</v>
      </c>
      <c r="X90" s="183" t="s">
        <v>113</v>
      </c>
      <c r="Y90" s="211">
        <f t="shared" si="19"/>
        <v>185</v>
      </c>
      <c r="Z90" s="6">
        <f>Z89</f>
        <v>99</v>
      </c>
      <c r="AA90" s="6">
        <f>AA89</f>
        <v>71</v>
      </c>
      <c r="AB90" s="6">
        <f>AB89</f>
        <v>57</v>
      </c>
      <c r="AC90" s="6">
        <f>AC89</f>
        <v>127</v>
      </c>
      <c r="AD90" s="211">
        <f>AD89+2</f>
        <v>83</v>
      </c>
      <c r="AE90" s="6">
        <f>AE89</f>
        <v>63</v>
      </c>
      <c r="AF90" s="183" t="s">
        <v>113</v>
      </c>
      <c r="AG90" s="283">
        <f t="shared" si="17"/>
        <v>45</v>
      </c>
      <c r="AH90" s="281" t="s">
        <v>113</v>
      </c>
      <c r="AI90" s="40"/>
      <c r="AJ90" s="262">
        <f t="shared" si="11"/>
        <v>131</v>
      </c>
    </row>
    <row r="91" spans="9:36" ht="13.5">
      <c r="I91" s="262">
        <f t="shared" si="12"/>
        <v>132</v>
      </c>
      <c r="J91" s="203">
        <f t="shared" si="13"/>
        <v>0</v>
      </c>
      <c r="K91" s="183" t="s">
        <v>113</v>
      </c>
      <c r="L91" s="263">
        <f t="shared" si="14"/>
        <v>45</v>
      </c>
      <c r="M91" s="183" t="s">
        <v>113</v>
      </c>
      <c r="N91" s="267">
        <f t="shared" si="15"/>
        <v>132</v>
      </c>
      <c r="O91" s="211">
        <f t="shared" si="18"/>
        <v>187</v>
      </c>
      <c r="P91" s="211">
        <f>P90+2</f>
        <v>101</v>
      </c>
      <c r="Q91" s="6">
        <f>Q90</f>
        <v>71</v>
      </c>
      <c r="R91" s="6">
        <f>R90</f>
        <v>57</v>
      </c>
      <c r="S91" s="211">
        <f>S90+2</f>
        <v>129</v>
      </c>
      <c r="T91" s="6">
        <f>T90</f>
        <v>83</v>
      </c>
      <c r="U91" s="6">
        <f>U90</f>
        <v>63</v>
      </c>
      <c r="V91" s="183" t="s">
        <v>113</v>
      </c>
      <c r="W91" s="263">
        <f t="shared" si="16"/>
        <v>143</v>
      </c>
      <c r="X91" s="183" t="s">
        <v>113</v>
      </c>
      <c r="Y91" s="211">
        <f t="shared" si="19"/>
        <v>187</v>
      </c>
      <c r="Z91" s="211">
        <f>Z90+2</f>
        <v>101</v>
      </c>
      <c r="AA91" s="6">
        <f>AA90</f>
        <v>71</v>
      </c>
      <c r="AB91" s="6">
        <f>AB90</f>
        <v>57</v>
      </c>
      <c r="AC91" s="211">
        <f>AC90+2</f>
        <v>129</v>
      </c>
      <c r="AD91" s="6">
        <f>AD90</f>
        <v>83</v>
      </c>
      <c r="AE91" s="6">
        <f>AE90</f>
        <v>63</v>
      </c>
      <c r="AF91" s="183" t="s">
        <v>113</v>
      </c>
      <c r="AG91" s="283">
        <f t="shared" si="17"/>
        <v>45</v>
      </c>
      <c r="AH91" s="281" t="s">
        <v>113</v>
      </c>
      <c r="AI91" s="40"/>
      <c r="AJ91" s="262">
        <f t="shared" si="11"/>
        <v>132</v>
      </c>
    </row>
    <row r="92" spans="9:36" ht="13.5">
      <c r="I92" s="262">
        <f t="shared" si="12"/>
        <v>133</v>
      </c>
      <c r="J92" s="203">
        <f t="shared" si="13"/>
        <v>0</v>
      </c>
      <c r="K92" s="183" t="s">
        <v>113</v>
      </c>
      <c r="L92" s="263">
        <f t="shared" si="14"/>
        <v>45</v>
      </c>
      <c r="M92" s="183" t="s">
        <v>113</v>
      </c>
      <c r="N92" s="267">
        <f t="shared" si="15"/>
        <v>133</v>
      </c>
      <c r="O92" s="211">
        <f t="shared" si="18"/>
        <v>189</v>
      </c>
      <c r="P92" s="6">
        <f>P91</f>
        <v>101</v>
      </c>
      <c r="Q92" s="211">
        <f>Q91+2</f>
        <v>73</v>
      </c>
      <c r="R92" s="6">
        <f>R91</f>
        <v>57</v>
      </c>
      <c r="S92" s="211">
        <f>S91+2</f>
        <v>131</v>
      </c>
      <c r="T92" s="211">
        <f>T91+2</f>
        <v>85</v>
      </c>
      <c r="U92" s="211">
        <f>U91+2</f>
        <v>65</v>
      </c>
      <c r="V92" s="183" t="s">
        <v>113</v>
      </c>
      <c r="W92" s="263">
        <f t="shared" si="16"/>
        <v>143</v>
      </c>
      <c r="X92" s="183" t="s">
        <v>113</v>
      </c>
      <c r="Y92" s="211">
        <f t="shared" si="19"/>
        <v>189</v>
      </c>
      <c r="Z92" s="6">
        <f>Z91</f>
        <v>101</v>
      </c>
      <c r="AA92" s="211">
        <f>AA91+2</f>
        <v>73</v>
      </c>
      <c r="AB92" s="6">
        <f>AB91</f>
        <v>57</v>
      </c>
      <c r="AC92" s="211">
        <f>AC91+2</f>
        <v>131</v>
      </c>
      <c r="AD92" s="211">
        <f>AD91+2</f>
        <v>85</v>
      </c>
      <c r="AE92" s="211">
        <f>AE91+2</f>
        <v>65</v>
      </c>
      <c r="AF92" s="183" t="s">
        <v>113</v>
      </c>
      <c r="AG92" s="283">
        <f t="shared" si="17"/>
        <v>45</v>
      </c>
      <c r="AH92" s="281" t="s">
        <v>113</v>
      </c>
      <c r="AI92" s="40"/>
      <c r="AJ92" s="262">
        <f t="shared" si="11"/>
        <v>133</v>
      </c>
    </row>
    <row r="93" spans="9:36" ht="13.5">
      <c r="I93" s="262">
        <f t="shared" si="12"/>
        <v>134</v>
      </c>
      <c r="J93" s="203">
        <f t="shared" si="13"/>
        <v>0</v>
      </c>
      <c r="K93" s="183" t="s">
        <v>113</v>
      </c>
      <c r="L93" s="263">
        <f t="shared" si="14"/>
        <v>45</v>
      </c>
      <c r="M93" s="183" t="s">
        <v>113</v>
      </c>
      <c r="N93" s="267">
        <f t="shared" si="15"/>
        <v>134</v>
      </c>
      <c r="O93" s="211">
        <f t="shared" si="18"/>
        <v>191</v>
      </c>
      <c r="P93" s="211">
        <f>P92+2</f>
        <v>103</v>
      </c>
      <c r="Q93" s="6">
        <f>Q92</f>
        <v>73</v>
      </c>
      <c r="R93" s="211">
        <f>R92+2</f>
        <v>59</v>
      </c>
      <c r="S93" s="6">
        <f>S92</f>
        <v>131</v>
      </c>
      <c r="T93" s="6">
        <f>T92</f>
        <v>85</v>
      </c>
      <c r="U93" s="6">
        <f>U92</f>
        <v>65</v>
      </c>
      <c r="V93" s="183" t="s">
        <v>113</v>
      </c>
      <c r="W93" s="263">
        <f t="shared" si="16"/>
        <v>143</v>
      </c>
      <c r="X93" s="183" t="s">
        <v>113</v>
      </c>
      <c r="Y93" s="211">
        <f t="shared" si="19"/>
        <v>191</v>
      </c>
      <c r="Z93" s="211">
        <f>Z92+2</f>
        <v>103</v>
      </c>
      <c r="AA93" s="6">
        <f>AA92</f>
        <v>73</v>
      </c>
      <c r="AB93" s="211">
        <f>AB92+2</f>
        <v>59</v>
      </c>
      <c r="AC93" s="6">
        <f>AC92</f>
        <v>131</v>
      </c>
      <c r="AD93" s="6">
        <f>AD92</f>
        <v>85</v>
      </c>
      <c r="AE93" s="6">
        <f>AE92</f>
        <v>65</v>
      </c>
      <c r="AF93" s="183" t="s">
        <v>113</v>
      </c>
      <c r="AG93" s="283">
        <f t="shared" si="17"/>
        <v>45</v>
      </c>
      <c r="AH93" s="281" t="s">
        <v>113</v>
      </c>
      <c r="AI93" s="40"/>
      <c r="AJ93" s="262">
        <f t="shared" si="11"/>
        <v>134</v>
      </c>
    </row>
    <row r="94" spans="9:36" ht="13.5">
      <c r="I94" s="262">
        <f t="shared" si="12"/>
        <v>135</v>
      </c>
      <c r="J94" s="203">
        <f t="shared" si="13"/>
        <v>0</v>
      </c>
      <c r="K94" s="183" t="s">
        <v>113</v>
      </c>
      <c r="L94" s="263">
        <f t="shared" si="14"/>
        <v>45</v>
      </c>
      <c r="M94" s="183" t="s">
        <v>113</v>
      </c>
      <c r="N94" s="267">
        <f t="shared" si="15"/>
        <v>135</v>
      </c>
      <c r="O94" s="211">
        <f t="shared" si="18"/>
        <v>193</v>
      </c>
      <c r="P94" s="6">
        <f>P93</f>
        <v>103</v>
      </c>
      <c r="Q94" s="6">
        <f>Q93</f>
        <v>73</v>
      </c>
      <c r="R94" s="6">
        <f>R93</f>
        <v>59</v>
      </c>
      <c r="S94" s="211">
        <f>S93+2</f>
        <v>133</v>
      </c>
      <c r="T94" s="6">
        <f>T93</f>
        <v>85</v>
      </c>
      <c r="U94" s="6">
        <f>U93</f>
        <v>65</v>
      </c>
      <c r="V94" s="183" t="s">
        <v>113</v>
      </c>
      <c r="W94" s="263">
        <f t="shared" si="16"/>
        <v>143</v>
      </c>
      <c r="X94" s="183" t="s">
        <v>113</v>
      </c>
      <c r="Y94" s="211">
        <f t="shared" si="19"/>
        <v>193</v>
      </c>
      <c r="Z94" s="6">
        <f>Z93</f>
        <v>103</v>
      </c>
      <c r="AA94" s="6">
        <f>AA93</f>
        <v>73</v>
      </c>
      <c r="AB94" s="6">
        <f>AB93</f>
        <v>59</v>
      </c>
      <c r="AC94" s="211">
        <f>AC93+2</f>
        <v>133</v>
      </c>
      <c r="AD94" s="6">
        <f>AD93</f>
        <v>85</v>
      </c>
      <c r="AE94" s="6">
        <f>AE93</f>
        <v>65</v>
      </c>
      <c r="AF94" s="183" t="s">
        <v>113</v>
      </c>
      <c r="AG94" s="283">
        <f t="shared" si="17"/>
        <v>45</v>
      </c>
      <c r="AH94" s="281" t="s">
        <v>113</v>
      </c>
      <c r="AI94" s="40"/>
      <c r="AJ94" s="262">
        <f t="shared" si="11"/>
        <v>135</v>
      </c>
    </row>
    <row r="95" spans="9:36" ht="13.5">
      <c r="I95" s="262">
        <f t="shared" si="12"/>
        <v>136</v>
      </c>
      <c r="J95" s="203">
        <f t="shared" si="13"/>
        <v>0</v>
      </c>
      <c r="K95" s="183" t="s">
        <v>113</v>
      </c>
      <c r="L95" s="263">
        <f t="shared" si="14"/>
        <v>45</v>
      </c>
      <c r="M95" s="183" t="s">
        <v>113</v>
      </c>
      <c r="N95" s="267">
        <f t="shared" si="15"/>
        <v>136</v>
      </c>
      <c r="O95" s="211">
        <f t="shared" si="18"/>
        <v>195</v>
      </c>
      <c r="P95" s="211">
        <f>P94+2</f>
        <v>105</v>
      </c>
      <c r="Q95" s="211">
        <f>Q94+2</f>
        <v>75</v>
      </c>
      <c r="R95" s="6">
        <f>R94</f>
        <v>59</v>
      </c>
      <c r="S95" s="211">
        <f>S94+2</f>
        <v>135</v>
      </c>
      <c r="T95" s="211">
        <f>T94+2</f>
        <v>87</v>
      </c>
      <c r="U95" s="6">
        <f>U94</f>
        <v>65</v>
      </c>
      <c r="V95" s="183" t="s">
        <v>113</v>
      </c>
      <c r="W95" s="263">
        <f t="shared" si="16"/>
        <v>143</v>
      </c>
      <c r="X95" s="183" t="s">
        <v>113</v>
      </c>
      <c r="Y95" s="211">
        <f t="shared" si="19"/>
        <v>195</v>
      </c>
      <c r="Z95" s="211">
        <f>Z94+2</f>
        <v>105</v>
      </c>
      <c r="AA95" s="211">
        <f>AA94+2</f>
        <v>75</v>
      </c>
      <c r="AB95" s="6">
        <f>AB94</f>
        <v>59</v>
      </c>
      <c r="AC95" s="211">
        <f>AC94+2</f>
        <v>135</v>
      </c>
      <c r="AD95" s="211">
        <f>AD94+2</f>
        <v>87</v>
      </c>
      <c r="AE95" s="6">
        <f>AE94</f>
        <v>65</v>
      </c>
      <c r="AF95" s="183" t="s">
        <v>113</v>
      </c>
      <c r="AG95" s="283">
        <f t="shared" si="17"/>
        <v>45</v>
      </c>
      <c r="AH95" s="281" t="s">
        <v>113</v>
      </c>
      <c r="AI95" s="40"/>
      <c r="AJ95" s="262">
        <f t="shared" si="11"/>
        <v>136</v>
      </c>
    </row>
    <row r="96" spans="9:36" ht="13.5">
      <c r="I96" s="262">
        <f t="shared" si="12"/>
        <v>137</v>
      </c>
      <c r="J96" s="203">
        <f t="shared" si="13"/>
        <v>0</v>
      </c>
      <c r="K96" s="183" t="s">
        <v>113</v>
      </c>
      <c r="L96" s="263">
        <f t="shared" si="14"/>
        <v>45</v>
      </c>
      <c r="M96" s="183" t="s">
        <v>113</v>
      </c>
      <c r="N96" s="267">
        <f t="shared" si="15"/>
        <v>137</v>
      </c>
      <c r="O96" s="211">
        <f t="shared" si="18"/>
        <v>197</v>
      </c>
      <c r="P96" s="6">
        <f>P95</f>
        <v>105</v>
      </c>
      <c r="Q96" s="6">
        <f>Q95</f>
        <v>75</v>
      </c>
      <c r="R96" s="6">
        <f>R95</f>
        <v>59</v>
      </c>
      <c r="S96" s="6">
        <f>S95</f>
        <v>135</v>
      </c>
      <c r="T96" s="6">
        <f>T95</f>
        <v>87</v>
      </c>
      <c r="U96" s="211">
        <f>U95+2</f>
        <v>67</v>
      </c>
      <c r="V96" s="183" t="s">
        <v>113</v>
      </c>
      <c r="W96" s="263">
        <f t="shared" si="16"/>
        <v>143</v>
      </c>
      <c r="X96" s="183" t="s">
        <v>113</v>
      </c>
      <c r="Y96" s="211">
        <f t="shared" si="19"/>
        <v>197</v>
      </c>
      <c r="Z96" s="6">
        <f>Z95</f>
        <v>105</v>
      </c>
      <c r="AA96" s="6">
        <f>AA95</f>
        <v>75</v>
      </c>
      <c r="AB96" s="6">
        <f>AB95</f>
        <v>59</v>
      </c>
      <c r="AC96" s="6">
        <f>AC95</f>
        <v>135</v>
      </c>
      <c r="AD96" s="6">
        <f>AD95</f>
        <v>87</v>
      </c>
      <c r="AE96" s="211">
        <f>AE95+2</f>
        <v>67</v>
      </c>
      <c r="AF96" s="183" t="s">
        <v>113</v>
      </c>
      <c r="AG96" s="283">
        <f t="shared" si="17"/>
        <v>45</v>
      </c>
      <c r="AH96" s="281" t="s">
        <v>113</v>
      </c>
      <c r="AI96" s="40"/>
      <c r="AJ96" s="262">
        <f t="shared" si="11"/>
        <v>137</v>
      </c>
    </row>
    <row r="97" spans="9:36" ht="13.5">
      <c r="I97" s="262">
        <f t="shared" si="12"/>
        <v>138</v>
      </c>
      <c r="J97" s="203">
        <f t="shared" si="13"/>
        <v>0</v>
      </c>
      <c r="K97" s="183" t="s">
        <v>113</v>
      </c>
      <c r="L97" s="263">
        <f t="shared" si="14"/>
        <v>45</v>
      </c>
      <c r="M97" s="183" t="s">
        <v>113</v>
      </c>
      <c r="N97" s="267">
        <f t="shared" si="15"/>
        <v>138</v>
      </c>
      <c r="O97" s="211">
        <f t="shared" si="18"/>
        <v>199</v>
      </c>
      <c r="P97" s="211">
        <f>P96+2</f>
        <v>107</v>
      </c>
      <c r="Q97" s="6">
        <f>Q96</f>
        <v>75</v>
      </c>
      <c r="R97" s="211">
        <f>R96+2</f>
        <v>61</v>
      </c>
      <c r="S97" s="211">
        <f>S96+2</f>
        <v>137</v>
      </c>
      <c r="T97" s="211">
        <f>T96+2</f>
        <v>89</v>
      </c>
      <c r="U97" s="6">
        <f>U96</f>
        <v>67</v>
      </c>
      <c r="V97" s="183" t="s">
        <v>113</v>
      </c>
      <c r="W97" s="263">
        <f t="shared" si="16"/>
        <v>143</v>
      </c>
      <c r="X97" s="183" t="s">
        <v>113</v>
      </c>
      <c r="Y97" s="211">
        <f t="shared" si="19"/>
        <v>199</v>
      </c>
      <c r="Z97" s="211">
        <f>Z96+2</f>
        <v>107</v>
      </c>
      <c r="AA97" s="6">
        <f>AA96</f>
        <v>75</v>
      </c>
      <c r="AB97" s="211">
        <f>AB96+2</f>
        <v>61</v>
      </c>
      <c r="AC97" s="211">
        <f>AC96+2</f>
        <v>137</v>
      </c>
      <c r="AD97" s="211">
        <f>AD96+2</f>
        <v>89</v>
      </c>
      <c r="AE97" s="6">
        <f>AE96</f>
        <v>67</v>
      </c>
      <c r="AF97" s="183" t="s">
        <v>113</v>
      </c>
      <c r="AG97" s="283">
        <f t="shared" si="17"/>
        <v>45</v>
      </c>
      <c r="AH97" s="281" t="s">
        <v>113</v>
      </c>
      <c r="AI97" s="40"/>
      <c r="AJ97" s="262">
        <f t="shared" si="11"/>
        <v>138</v>
      </c>
    </row>
    <row r="98" spans="9:36" ht="13.5">
      <c r="I98" s="262">
        <f t="shared" si="12"/>
        <v>139</v>
      </c>
      <c r="J98" s="203">
        <f t="shared" si="13"/>
        <v>0</v>
      </c>
      <c r="K98" s="183" t="s">
        <v>113</v>
      </c>
      <c r="L98" s="263">
        <f t="shared" si="14"/>
        <v>45</v>
      </c>
      <c r="M98" s="183" t="s">
        <v>113</v>
      </c>
      <c r="N98" s="267">
        <f t="shared" si="15"/>
        <v>139</v>
      </c>
      <c r="O98" s="211">
        <f t="shared" si="18"/>
        <v>201</v>
      </c>
      <c r="P98" s="6">
        <f>P97</f>
        <v>107</v>
      </c>
      <c r="Q98" s="211">
        <f>Q97+2</f>
        <v>77</v>
      </c>
      <c r="R98" s="6">
        <f>R97</f>
        <v>61</v>
      </c>
      <c r="S98" s="211">
        <f>S97+2</f>
        <v>139</v>
      </c>
      <c r="T98" s="6">
        <f>T97</f>
        <v>89</v>
      </c>
      <c r="U98" s="6">
        <f>U97</f>
        <v>67</v>
      </c>
      <c r="V98" s="183" t="s">
        <v>113</v>
      </c>
      <c r="W98" s="263">
        <f t="shared" si="16"/>
        <v>143</v>
      </c>
      <c r="X98" s="183" t="s">
        <v>113</v>
      </c>
      <c r="Y98" s="211">
        <f t="shared" si="19"/>
        <v>201</v>
      </c>
      <c r="Z98" s="6">
        <f>Z97</f>
        <v>107</v>
      </c>
      <c r="AA98" s="211">
        <f>AA97+2</f>
        <v>77</v>
      </c>
      <c r="AB98" s="6">
        <f>AB97</f>
        <v>61</v>
      </c>
      <c r="AC98" s="211">
        <f>AC97+2</f>
        <v>139</v>
      </c>
      <c r="AD98" s="6">
        <f>AD97</f>
        <v>89</v>
      </c>
      <c r="AE98" s="6">
        <f>AE97</f>
        <v>67</v>
      </c>
      <c r="AF98" s="183" t="s">
        <v>113</v>
      </c>
      <c r="AG98" s="283">
        <f t="shared" si="17"/>
        <v>45</v>
      </c>
      <c r="AH98" s="281" t="s">
        <v>113</v>
      </c>
      <c r="AI98" s="40"/>
      <c r="AJ98" s="262">
        <f t="shared" si="11"/>
        <v>139</v>
      </c>
    </row>
    <row r="99" spans="9:36" ht="13.5">
      <c r="I99" s="262">
        <f t="shared" si="12"/>
        <v>140</v>
      </c>
      <c r="J99" s="203">
        <f t="shared" si="13"/>
        <v>0</v>
      </c>
      <c r="K99" s="183" t="s">
        <v>113</v>
      </c>
      <c r="L99" s="263">
        <f t="shared" si="14"/>
        <v>45</v>
      </c>
      <c r="M99" s="183" t="s">
        <v>113</v>
      </c>
      <c r="N99" s="267">
        <f t="shared" si="15"/>
        <v>140</v>
      </c>
      <c r="O99" s="211">
        <f t="shared" si="18"/>
        <v>203</v>
      </c>
      <c r="P99" s="211">
        <f>P98+2</f>
        <v>109</v>
      </c>
      <c r="Q99" s="6">
        <f>Q98</f>
        <v>77</v>
      </c>
      <c r="R99" s="6">
        <f>R98</f>
        <v>61</v>
      </c>
      <c r="S99" s="6">
        <f>S98</f>
        <v>139</v>
      </c>
      <c r="T99" s="6">
        <f>T98</f>
        <v>89</v>
      </c>
      <c r="U99" s="211">
        <f>U98+2</f>
        <v>69</v>
      </c>
      <c r="V99" s="183" t="s">
        <v>113</v>
      </c>
      <c r="W99" s="263">
        <f t="shared" si="16"/>
        <v>143</v>
      </c>
      <c r="X99" s="183" t="s">
        <v>113</v>
      </c>
      <c r="Y99" s="211">
        <f t="shared" si="19"/>
        <v>203</v>
      </c>
      <c r="Z99" s="211">
        <f>Z98+2</f>
        <v>109</v>
      </c>
      <c r="AA99" s="6">
        <f>AA98</f>
        <v>77</v>
      </c>
      <c r="AB99" s="6">
        <f>AB98</f>
        <v>61</v>
      </c>
      <c r="AC99" s="6">
        <f>AC98</f>
        <v>139</v>
      </c>
      <c r="AD99" s="6">
        <f>AD98</f>
        <v>89</v>
      </c>
      <c r="AE99" s="211">
        <f>AE98+2</f>
        <v>69</v>
      </c>
      <c r="AF99" s="183" t="s">
        <v>113</v>
      </c>
      <c r="AG99" s="283">
        <f t="shared" si="17"/>
        <v>45</v>
      </c>
      <c r="AH99" s="281" t="s">
        <v>113</v>
      </c>
      <c r="AI99" s="40"/>
      <c r="AJ99" s="262">
        <f t="shared" si="11"/>
        <v>140</v>
      </c>
    </row>
    <row r="100" spans="9:36" ht="13.5">
      <c r="I100" s="262">
        <f t="shared" si="12"/>
        <v>141</v>
      </c>
      <c r="J100" s="203">
        <f t="shared" si="13"/>
        <v>0</v>
      </c>
      <c r="K100" s="183" t="s">
        <v>113</v>
      </c>
      <c r="L100" s="263">
        <f t="shared" si="14"/>
        <v>45</v>
      </c>
      <c r="M100" s="183" t="s">
        <v>113</v>
      </c>
      <c r="N100" s="267">
        <f t="shared" si="15"/>
        <v>141</v>
      </c>
      <c r="O100" s="211">
        <f t="shared" si="18"/>
        <v>205</v>
      </c>
      <c r="P100" s="6">
        <f>P99</f>
        <v>109</v>
      </c>
      <c r="Q100" s="6">
        <f>Q99</f>
        <v>77</v>
      </c>
      <c r="R100" s="6">
        <f>R99</f>
        <v>61</v>
      </c>
      <c r="S100" s="211">
        <f>S99+2</f>
        <v>141</v>
      </c>
      <c r="T100" s="211">
        <f>T99+2</f>
        <v>91</v>
      </c>
      <c r="U100" s="6">
        <f>U99</f>
        <v>69</v>
      </c>
      <c r="V100" s="183" t="s">
        <v>113</v>
      </c>
      <c r="W100" s="263">
        <f t="shared" si="16"/>
        <v>143</v>
      </c>
      <c r="X100" s="183" t="s">
        <v>113</v>
      </c>
      <c r="Y100" s="211">
        <f t="shared" si="19"/>
        <v>205</v>
      </c>
      <c r="Z100" s="6">
        <f>Z99</f>
        <v>109</v>
      </c>
      <c r="AA100" s="6">
        <f>AA99</f>
        <v>77</v>
      </c>
      <c r="AB100" s="6">
        <f>AB99</f>
        <v>61</v>
      </c>
      <c r="AC100" s="211">
        <f>AC99+2</f>
        <v>141</v>
      </c>
      <c r="AD100" s="211">
        <f>AD99+2</f>
        <v>91</v>
      </c>
      <c r="AE100" s="6">
        <f>AE99</f>
        <v>69</v>
      </c>
      <c r="AF100" s="183" t="s">
        <v>113</v>
      </c>
      <c r="AG100" s="283">
        <f t="shared" si="17"/>
        <v>45</v>
      </c>
      <c r="AH100" s="281" t="s">
        <v>113</v>
      </c>
      <c r="AI100" s="40"/>
      <c r="AJ100" s="262">
        <f t="shared" si="11"/>
        <v>141</v>
      </c>
    </row>
    <row r="101" spans="9:36" ht="13.5">
      <c r="I101" s="262">
        <f t="shared" si="12"/>
        <v>142</v>
      </c>
      <c r="J101" s="203">
        <f t="shared" si="13"/>
        <v>0</v>
      </c>
      <c r="K101" s="183" t="s">
        <v>113</v>
      </c>
      <c r="L101" s="263">
        <f t="shared" si="14"/>
        <v>45</v>
      </c>
      <c r="M101" s="183" t="s">
        <v>113</v>
      </c>
      <c r="N101" s="267">
        <f t="shared" si="15"/>
        <v>142</v>
      </c>
      <c r="O101" s="211">
        <f t="shared" si="18"/>
        <v>207</v>
      </c>
      <c r="P101" s="211">
        <f>P100+2</f>
        <v>111</v>
      </c>
      <c r="Q101" s="211">
        <f>Q100+2</f>
        <v>79</v>
      </c>
      <c r="R101" s="211">
        <f>R100+2</f>
        <v>63</v>
      </c>
      <c r="S101" s="211">
        <f>S100+2</f>
        <v>143</v>
      </c>
      <c r="T101" s="6">
        <f>T100</f>
        <v>91</v>
      </c>
      <c r="U101" s="6">
        <f>U100</f>
        <v>69</v>
      </c>
      <c r="V101" s="183" t="s">
        <v>113</v>
      </c>
      <c r="W101" s="263">
        <f t="shared" si="16"/>
        <v>143</v>
      </c>
      <c r="X101" s="183" t="s">
        <v>113</v>
      </c>
      <c r="Y101" s="211">
        <f t="shared" si="19"/>
        <v>207</v>
      </c>
      <c r="Z101" s="211">
        <f>Z100+2</f>
        <v>111</v>
      </c>
      <c r="AA101" s="211">
        <f>AA100+2</f>
        <v>79</v>
      </c>
      <c r="AB101" s="211">
        <f>AB100+2</f>
        <v>63</v>
      </c>
      <c r="AC101" s="211">
        <f>AC100+2</f>
        <v>143</v>
      </c>
      <c r="AD101" s="6">
        <f>AD100</f>
        <v>91</v>
      </c>
      <c r="AE101" s="6">
        <f>AE100</f>
        <v>69</v>
      </c>
      <c r="AF101" s="183" t="s">
        <v>113</v>
      </c>
      <c r="AG101" s="283">
        <f t="shared" si="17"/>
        <v>45</v>
      </c>
      <c r="AH101" s="281" t="s">
        <v>113</v>
      </c>
      <c r="AI101" s="40"/>
      <c r="AJ101" s="262">
        <f t="shared" si="11"/>
        <v>142</v>
      </c>
    </row>
    <row r="102" spans="9:36" ht="13.5">
      <c r="I102" s="262">
        <f t="shared" si="12"/>
        <v>143</v>
      </c>
      <c r="J102" s="203">
        <f t="shared" si="13"/>
        <v>0</v>
      </c>
      <c r="K102" s="183" t="s">
        <v>113</v>
      </c>
      <c r="L102" s="263">
        <f t="shared" si="14"/>
        <v>45</v>
      </c>
      <c r="M102" s="183" t="s">
        <v>113</v>
      </c>
      <c r="N102" s="267">
        <f t="shared" si="15"/>
        <v>143</v>
      </c>
      <c r="O102" s="211">
        <f t="shared" si="18"/>
        <v>209</v>
      </c>
      <c r="P102" s="6">
        <f>P101</f>
        <v>111</v>
      </c>
      <c r="Q102" s="6">
        <f>Q101</f>
        <v>79</v>
      </c>
      <c r="R102" s="6">
        <f>R101</f>
        <v>63</v>
      </c>
      <c r="S102" s="6">
        <f>S101</f>
        <v>143</v>
      </c>
      <c r="T102" s="211">
        <f>T101+2</f>
        <v>93</v>
      </c>
      <c r="U102" s="6">
        <f>U101</f>
        <v>69</v>
      </c>
      <c r="V102" s="183" t="s">
        <v>113</v>
      </c>
      <c r="W102" s="263">
        <f t="shared" si="16"/>
        <v>143</v>
      </c>
      <c r="X102" s="183" t="s">
        <v>113</v>
      </c>
      <c r="Y102" s="211">
        <f t="shared" si="19"/>
        <v>209</v>
      </c>
      <c r="Z102" s="6">
        <f>Z101</f>
        <v>111</v>
      </c>
      <c r="AA102" s="6">
        <f>AA101</f>
        <v>79</v>
      </c>
      <c r="AB102" s="6">
        <f>AB101</f>
        <v>63</v>
      </c>
      <c r="AC102" s="6">
        <f>AC101</f>
        <v>143</v>
      </c>
      <c r="AD102" s="211">
        <f>AD101+2</f>
        <v>93</v>
      </c>
      <c r="AE102" s="6">
        <f>AE101</f>
        <v>69</v>
      </c>
      <c r="AF102" s="183" t="s">
        <v>113</v>
      </c>
      <c r="AG102" s="283">
        <f t="shared" si="17"/>
        <v>45</v>
      </c>
      <c r="AH102" s="281" t="s">
        <v>113</v>
      </c>
      <c r="AI102" s="40"/>
      <c r="AJ102" s="262">
        <f t="shared" si="11"/>
        <v>143</v>
      </c>
    </row>
    <row r="103" spans="9:36" ht="13.5">
      <c r="I103" s="262">
        <f t="shared" si="12"/>
        <v>144</v>
      </c>
      <c r="J103" s="203">
        <f t="shared" si="13"/>
        <v>0</v>
      </c>
      <c r="K103" s="183" t="s">
        <v>113</v>
      </c>
      <c r="L103" s="263">
        <f t="shared" si="14"/>
        <v>45</v>
      </c>
      <c r="M103" s="183" t="s">
        <v>113</v>
      </c>
      <c r="N103" s="267">
        <f t="shared" si="15"/>
        <v>144</v>
      </c>
      <c r="O103" s="211">
        <f t="shared" si="18"/>
        <v>211</v>
      </c>
      <c r="P103" s="211">
        <f>P102+2</f>
        <v>113</v>
      </c>
      <c r="Q103" s="6">
        <f>Q102</f>
        <v>79</v>
      </c>
      <c r="R103" s="6">
        <f>R102</f>
        <v>63</v>
      </c>
      <c r="S103" s="211">
        <f>S102+2</f>
        <v>145</v>
      </c>
      <c r="T103" s="6">
        <f>T102</f>
        <v>93</v>
      </c>
      <c r="U103" s="211">
        <f>U102+2</f>
        <v>71</v>
      </c>
      <c r="V103" s="183" t="s">
        <v>113</v>
      </c>
      <c r="W103" s="263">
        <f t="shared" si="16"/>
        <v>143</v>
      </c>
      <c r="X103" s="183" t="s">
        <v>113</v>
      </c>
      <c r="Y103" s="211">
        <f t="shared" si="19"/>
        <v>211</v>
      </c>
      <c r="Z103" s="211">
        <f>Z102+2</f>
        <v>113</v>
      </c>
      <c r="AA103" s="6">
        <f>AA102</f>
        <v>79</v>
      </c>
      <c r="AB103" s="6">
        <f>AB102</f>
        <v>63</v>
      </c>
      <c r="AC103" s="211">
        <f>AC102+2</f>
        <v>145</v>
      </c>
      <c r="AD103" s="6">
        <f>AD102</f>
        <v>93</v>
      </c>
      <c r="AE103" s="211">
        <f>AE102+2</f>
        <v>71</v>
      </c>
      <c r="AF103" s="183" t="s">
        <v>113</v>
      </c>
      <c r="AG103" s="283">
        <f t="shared" si="17"/>
        <v>45</v>
      </c>
      <c r="AH103" s="281" t="s">
        <v>113</v>
      </c>
      <c r="AI103" s="40"/>
      <c r="AJ103" s="262">
        <f t="shared" si="11"/>
        <v>144</v>
      </c>
    </row>
    <row r="104" spans="9:36" ht="13.5">
      <c r="I104" s="262">
        <f t="shared" si="12"/>
        <v>145</v>
      </c>
      <c r="J104" s="203">
        <f t="shared" si="13"/>
        <v>0</v>
      </c>
      <c r="K104" s="183" t="s">
        <v>113</v>
      </c>
      <c r="L104" s="263">
        <f t="shared" si="14"/>
        <v>45</v>
      </c>
      <c r="M104" s="183" t="s">
        <v>113</v>
      </c>
      <c r="N104" s="267">
        <f t="shared" si="15"/>
        <v>145</v>
      </c>
      <c r="O104" s="211">
        <f t="shared" si="18"/>
        <v>213</v>
      </c>
      <c r="P104" s="6">
        <f>P103</f>
        <v>113</v>
      </c>
      <c r="Q104" s="211">
        <f>Q103+2</f>
        <v>81</v>
      </c>
      <c r="R104" s="6">
        <f>R103</f>
        <v>63</v>
      </c>
      <c r="S104" s="211">
        <f>S103+2</f>
        <v>147</v>
      </c>
      <c r="T104" s="6">
        <f>T103</f>
        <v>93</v>
      </c>
      <c r="U104" s="6">
        <f>U103</f>
        <v>71</v>
      </c>
      <c r="V104" s="183" t="s">
        <v>113</v>
      </c>
      <c r="W104" s="263">
        <f t="shared" si="16"/>
        <v>143</v>
      </c>
      <c r="X104" s="183" t="s">
        <v>113</v>
      </c>
      <c r="Y104" s="211">
        <f t="shared" si="19"/>
        <v>213</v>
      </c>
      <c r="Z104" s="6">
        <f>Z103</f>
        <v>113</v>
      </c>
      <c r="AA104" s="211">
        <f>AA103+2</f>
        <v>81</v>
      </c>
      <c r="AB104" s="6">
        <f>AB103</f>
        <v>63</v>
      </c>
      <c r="AC104" s="211">
        <f>AC103+2</f>
        <v>147</v>
      </c>
      <c r="AD104" s="6">
        <f>AD103</f>
        <v>93</v>
      </c>
      <c r="AE104" s="6">
        <f>AE103</f>
        <v>71</v>
      </c>
      <c r="AF104" s="183" t="s">
        <v>113</v>
      </c>
      <c r="AG104" s="283">
        <f t="shared" si="17"/>
        <v>45</v>
      </c>
      <c r="AH104" s="281" t="s">
        <v>113</v>
      </c>
      <c r="AI104" s="40"/>
      <c r="AJ104" s="262">
        <f t="shared" si="11"/>
        <v>145</v>
      </c>
    </row>
    <row r="105" spans="9:36" ht="13.5">
      <c r="I105" s="262">
        <f t="shared" si="12"/>
        <v>146</v>
      </c>
      <c r="J105" s="203">
        <f t="shared" si="13"/>
        <v>0</v>
      </c>
      <c r="K105" s="183" t="s">
        <v>113</v>
      </c>
      <c r="L105" s="263">
        <f t="shared" si="14"/>
        <v>45</v>
      </c>
      <c r="M105" s="183" t="s">
        <v>113</v>
      </c>
      <c r="N105" s="267">
        <f t="shared" si="15"/>
        <v>146</v>
      </c>
      <c r="O105" s="211">
        <f t="shared" si="18"/>
        <v>215</v>
      </c>
      <c r="P105" s="211">
        <f>P104+2</f>
        <v>115</v>
      </c>
      <c r="Q105" s="6">
        <f>Q104</f>
        <v>81</v>
      </c>
      <c r="R105" s="211">
        <f>R104+2</f>
        <v>65</v>
      </c>
      <c r="S105" s="6">
        <f>S104</f>
        <v>147</v>
      </c>
      <c r="T105" s="211">
        <f>T104+2</f>
        <v>95</v>
      </c>
      <c r="U105" s="6">
        <f>U104</f>
        <v>71</v>
      </c>
      <c r="V105" s="183" t="s">
        <v>113</v>
      </c>
      <c r="W105" s="263">
        <f t="shared" si="16"/>
        <v>143</v>
      </c>
      <c r="X105" s="183" t="s">
        <v>113</v>
      </c>
      <c r="Y105" s="211">
        <f t="shared" si="19"/>
        <v>215</v>
      </c>
      <c r="Z105" s="211">
        <f>Z104+2</f>
        <v>115</v>
      </c>
      <c r="AA105" s="6">
        <f>AA104</f>
        <v>81</v>
      </c>
      <c r="AB105" s="211">
        <f>AB104+2</f>
        <v>65</v>
      </c>
      <c r="AC105" s="6">
        <f>AC104</f>
        <v>147</v>
      </c>
      <c r="AD105" s="211">
        <f>AD104+2</f>
        <v>95</v>
      </c>
      <c r="AE105" s="6">
        <f>AE104</f>
        <v>71</v>
      </c>
      <c r="AF105" s="183" t="s">
        <v>113</v>
      </c>
      <c r="AG105" s="283">
        <f t="shared" si="17"/>
        <v>45</v>
      </c>
      <c r="AH105" s="281" t="s">
        <v>113</v>
      </c>
      <c r="AI105" s="40"/>
      <c r="AJ105" s="262">
        <f t="shared" si="11"/>
        <v>146</v>
      </c>
    </row>
    <row r="106" spans="9:36" ht="13.5">
      <c r="I106" s="262">
        <f t="shared" si="12"/>
        <v>147</v>
      </c>
      <c r="J106" s="203">
        <f t="shared" si="13"/>
        <v>0</v>
      </c>
      <c r="K106" s="183" t="s">
        <v>113</v>
      </c>
      <c r="L106" s="263">
        <f t="shared" si="14"/>
        <v>45</v>
      </c>
      <c r="M106" s="183" t="s">
        <v>113</v>
      </c>
      <c r="N106" s="267">
        <f t="shared" si="15"/>
        <v>147</v>
      </c>
      <c r="O106" s="211">
        <f t="shared" si="18"/>
        <v>217</v>
      </c>
      <c r="P106" s="6">
        <f>P105</f>
        <v>115</v>
      </c>
      <c r="Q106" s="6">
        <f>Q105</f>
        <v>81</v>
      </c>
      <c r="R106" s="6">
        <f>R105</f>
        <v>65</v>
      </c>
      <c r="S106" s="211">
        <f>S105+2</f>
        <v>149</v>
      </c>
      <c r="T106" s="6">
        <f>T105</f>
        <v>95</v>
      </c>
      <c r="U106" s="211">
        <f>U105+2</f>
        <v>73</v>
      </c>
      <c r="V106" s="183" t="s">
        <v>113</v>
      </c>
      <c r="W106" s="263">
        <f t="shared" si="16"/>
        <v>143</v>
      </c>
      <c r="X106" s="183" t="s">
        <v>113</v>
      </c>
      <c r="Y106" s="211">
        <f t="shared" si="19"/>
        <v>217</v>
      </c>
      <c r="Z106" s="6">
        <f>Z105</f>
        <v>115</v>
      </c>
      <c r="AA106" s="6">
        <f>AA105</f>
        <v>81</v>
      </c>
      <c r="AB106" s="6">
        <f>AB105</f>
        <v>65</v>
      </c>
      <c r="AC106" s="211">
        <f>AC105+2</f>
        <v>149</v>
      </c>
      <c r="AD106" s="6">
        <f>AD105</f>
        <v>95</v>
      </c>
      <c r="AE106" s="211">
        <f>AE105+2</f>
        <v>73</v>
      </c>
      <c r="AF106" s="183" t="s">
        <v>113</v>
      </c>
      <c r="AG106" s="283">
        <f t="shared" si="17"/>
        <v>45</v>
      </c>
      <c r="AH106" s="281" t="s">
        <v>113</v>
      </c>
      <c r="AI106" s="40"/>
      <c r="AJ106" s="262">
        <f t="shared" si="11"/>
        <v>147</v>
      </c>
    </row>
    <row r="107" spans="9:36" ht="13.5">
      <c r="I107" s="262">
        <f t="shared" si="12"/>
        <v>148</v>
      </c>
      <c r="J107" s="203">
        <f t="shared" si="13"/>
        <v>0</v>
      </c>
      <c r="K107" s="183" t="s">
        <v>113</v>
      </c>
      <c r="L107" s="263">
        <f t="shared" si="14"/>
        <v>45</v>
      </c>
      <c r="M107" s="183" t="s">
        <v>113</v>
      </c>
      <c r="N107" s="267">
        <f t="shared" si="15"/>
        <v>148</v>
      </c>
      <c r="O107" s="211">
        <f t="shared" si="18"/>
        <v>219</v>
      </c>
      <c r="P107" s="211">
        <f>P106+2</f>
        <v>117</v>
      </c>
      <c r="Q107" s="211">
        <f>Q106+2</f>
        <v>83</v>
      </c>
      <c r="R107" s="6">
        <f>R106</f>
        <v>65</v>
      </c>
      <c r="S107" s="211">
        <f>S106+2</f>
        <v>151</v>
      </c>
      <c r="T107" s="211">
        <f>T106+2</f>
        <v>97</v>
      </c>
      <c r="U107" s="6">
        <f>U106</f>
        <v>73</v>
      </c>
      <c r="V107" s="183" t="s">
        <v>113</v>
      </c>
      <c r="W107" s="263">
        <f t="shared" si="16"/>
        <v>143</v>
      </c>
      <c r="X107" s="183" t="s">
        <v>113</v>
      </c>
      <c r="Y107" s="211">
        <f t="shared" si="19"/>
        <v>219</v>
      </c>
      <c r="Z107" s="211">
        <f>Z106+2</f>
        <v>117</v>
      </c>
      <c r="AA107" s="211">
        <f>AA106+2</f>
        <v>83</v>
      </c>
      <c r="AB107" s="6">
        <f>AB106</f>
        <v>65</v>
      </c>
      <c r="AC107" s="211">
        <f>AC106+2</f>
        <v>151</v>
      </c>
      <c r="AD107" s="211">
        <f>AD106+2</f>
        <v>97</v>
      </c>
      <c r="AE107" s="6">
        <f>AE106</f>
        <v>73</v>
      </c>
      <c r="AF107" s="183" t="s">
        <v>113</v>
      </c>
      <c r="AG107" s="283">
        <f t="shared" si="17"/>
        <v>45</v>
      </c>
      <c r="AH107" s="281" t="s">
        <v>113</v>
      </c>
      <c r="AI107" s="40"/>
      <c r="AJ107" s="262">
        <f t="shared" si="11"/>
        <v>148</v>
      </c>
    </row>
    <row r="108" spans="9:36" ht="13.5">
      <c r="I108" s="262">
        <f t="shared" si="12"/>
        <v>149</v>
      </c>
      <c r="J108" s="203">
        <f t="shared" si="13"/>
        <v>0</v>
      </c>
      <c r="K108" s="183" t="s">
        <v>113</v>
      </c>
      <c r="L108" s="263">
        <f t="shared" si="14"/>
        <v>45</v>
      </c>
      <c r="M108" s="183" t="s">
        <v>113</v>
      </c>
      <c r="N108" s="267">
        <f t="shared" si="15"/>
        <v>149</v>
      </c>
      <c r="O108" s="211">
        <f t="shared" si="18"/>
        <v>221</v>
      </c>
      <c r="P108" s="6">
        <f>P107</f>
        <v>117</v>
      </c>
      <c r="Q108" s="6">
        <f>Q107</f>
        <v>83</v>
      </c>
      <c r="R108" s="6">
        <f>R107</f>
        <v>65</v>
      </c>
      <c r="S108" s="6">
        <f>S107</f>
        <v>151</v>
      </c>
      <c r="T108" s="6">
        <f>T107</f>
        <v>97</v>
      </c>
      <c r="U108" s="6">
        <f>U107</f>
        <v>73</v>
      </c>
      <c r="V108" s="183" t="s">
        <v>113</v>
      </c>
      <c r="W108" s="263">
        <f t="shared" si="16"/>
        <v>143</v>
      </c>
      <c r="X108" s="183" t="s">
        <v>113</v>
      </c>
      <c r="Y108" s="211">
        <f t="shared" si="19"/>
        <v>221</v>
      </c>
      <c r="Z108" s="6">
        <f>Z107</f>
        <v>117</v>
      </c>
      <c r="AA108" s="6">
        <f>AA107</f>
        <v>83</v>
      </c>
      <c r="AB108" s="6">
        <f>AB107</f>
        <v>65</v>
      </c>
      <c r="AC108" s="6">
        <f>AC107</f>
        <v>151</v>
      </c>
      <c r="AD108" s="6">
        <f>AD107</f>
        <v>97</v>
      </c>
      <c r="AE108" s="6">
        <f>AE107</f>
        <v>73</v>
      </c>
      <c r="AF108" s="183" t="s">
        <v>113</v>
      </c>
      <c r="AG108" s="283">
        <f t="shared" si="17"/>
        <v>45</v>
      </c>
      <c r="AH108" s="281" t="s">
        <v>113</v>
      </c>
      <c r="AI108" s="40"/>
      <c r="AJ108" s="262">
        <f t="shared" si="11"/>
        <v>149</v>
      </c>
    </row>
    <row r="109" spans="9:36" ht="13.5">
      <c r="I109" s="262">
        <f t="shared" si="12"/>
        <v>150</v>
      </c>
      <c r="J109" s="203">
        <f t="shared" si="13"/>
        <v>0</v>
      </c>
      <c r="K109" s="183" t="s">
        <v>113</v>
      </c>
      <c r="L109" s="263">
        <f t="shared" si="14"/>
        <v>45</v>
      </c>
      <c r="M109" s="183" t="s">
        <v>113</v>
      </c>
      <c r="N109" s="267">
        <f t="shared" si="15"/>
        <v>150</v>
      </c>
      <c r="O109" s="211">
        <f t="shared" si="18"/>
        <v>223</v>
      </c>
      <c r="P109" s="211">
        <f>P108+2</f>
        <v>119</v>
      </c>
      <c r="Q109" s="6">
        <f>Q108</f>
        <v>83</v>
      </c>
      <c r="R109" s="211">
        <f>R108+2</f>
        <v>67</v>
      </c>
      <c r="S109" s="211">
        <f>S108+2</f>
        <v>153</v>
      </c>
      <c r="T109" s="6">
        <f>T108</f>
        <v>97</v>
      </c>
      <c r="U109" s="6">
        <f>U108</f>
        <v>73</v>
      </c>
      <c r="V109" s="183" t="s">
        <v>113</v>
      </c>
      <c r="W109" s="263">
        <f t="shared" si="16"/>
        <v>143</v>
      </c>
      <c r="X109" s="183" t="s">
        <v>113</v>
      </c>
      <c r="Y109" s="211">
        <f t="shared" si="19"/>
        <v>223</v>
      </c>
      <c r="Z109" s="211">
        <f>Z108+2</f>
        <v>119</v>
      </c>
      <c r="AA109" s="6">
        <f>AA108</f>
        <v>83</v>
      </c>
      <c r="AB109" s="211">
        <f>AB108+2</f>
        <v>67</v>
      </c>
      <c r="AC109" s="211">
        <f>AC108+2</f>
        <v>153</v>
      </c>
      <c r="AD109" s="6">
        <f>AD108</f>
        <v>97</v>
      </c>
      <c r="AE109" s="6">
        <f>AE108</f>
        <v>73</v>
      </c>
      <c r="AF109" s="183" t="s">
        <v>113</v>
      </c>
      <c r="AG109" s="283">
        <f t="shared" si="17"/>
        <v>45</v>
      </c>
      <c r="AH109" s="281" t="s">
        <v>113</v>
      </c>
      <c r="AI109" s="40"/>
      <c r="AJ109" s="262">
        <f t="shared" si="11"/>
        <v>150</v>
      </c>
    </row>
    <row r="110" spans="9:36" ht="13.5">
      <c r="I110" s="262">
        <f t="shared" si="12"/>
        <v>151</v>
      </c>
      <c r="J110" s="203">
        <f t="shared" si="13"/>
        <v>0</v>
      </c>
      <c r="K110" s="183" t="s">
        <v>113</v>
      </c>
      <c r="L110" s="263">
        <f t="shared" si="14"/>
        <v>45</v>
      </c>
      <c r="M110" s="183" t="s">
        <v>113</v>
      </c>
      <c r="N110" s="267">
        <f t="shared" si="15"/>
        <v>151</v>
      </c>
      <c r="O110" s="211">
        <f t="shared" si="18"/>
        <v>225</v>
      </c>
      <c r="P110" s="6">
        <f>P109</f>
        <v>119</v>
      </c>
      <c r="Q110" s="211">
        <f>Q109+2</f>
        <v>85</v>
      </c>
      <c r="R110" s="6">
        <f>R109</f>
        <v>67</v>
      </c>
      <c r="S110" s="211">
        <f>S109+2</f>
        <v>155</v>
      </c>
      <c r="T110" s="211">
        <f>T109+2</f>
        <v>99</v>
      </c>
      <c r="U110" s="211">
        <f>U109+2</f>
        <v>75</v>
      </c>
      <c r="V110" s="183" t="s">
        <v>113</v>
      </c>
      <c r="W110" s="263">
        <f t="shared" si="16"/>
        <v>143</v>
      </c>
      <c r="X110" s="183" t="s">
        <v>113</v>
      </c>
      <c r="Y110" s="211">
        <f t="shared" si="19"/>
        <v>225</v>
      </c>
      <c r="Z110" s="6">
        <f>Z109</f>
        <v>119</v>
      </c>
      <c r="AA110" s="211">
        <f>AA109+2</f>
        <v>85</v>
      </c>
      <c r="AB110" s="6">
        <f>AB109</f>
        <v>67</v>
      </c>
      <c r="AC110" s="211">
        <f>AC109+2</f>
        <v>155</v>
      </c>
      <c r="AD110" s="211">
        <f>AD109+2</f>
        <v>99</v>
      </c>
      <c r="AE110" s="211">
        <f>AE109+2</f>
        <v>75</v>
      </c>
      <c r="AF110" s="183" t="s">
        <v>113</v>
      </c>
      <c r="AG110" s="283">
        <f t="shared" si="17"/>
        <v>45</v>
      </c>
      <c r="AH110" s="281" t="s">
        <v>113</v>
      </c>
      <c r="AI110" s="40"/>
      <c r="AJ110" s="262">
        <f t="shared" si="11"/>
        <v>151</v>
      </c>
    </row>
    <row r="111" spans="9:36" ht="13.5">
      <c r="I111" s="262">
        <f t="shared" si="12"/>
        <v>152</v>
      </c>
      <c r="J111" s="203">
        <f t="shared" si="13"/>
        <v>0</v>
      </c>
      <c r="K111" s="183" t="s">
        <v>113</v>
      </c>
      <c r="L111" s="263">
        <f t="shared" si="14"/>
        <v>45</v>
      </c>
      <c r="M111" s="183" t="s">
        <v>113</v>
      </c>
      <c r="N111" s="267">
        <f t="shared" si="15"/>
        <v>152</v>
      </c>
      <c r="O111" s="211">
        <f t="shared" si="18"/>
        <v>227</v>
      </c>
      <c r="P111" s="211">
        <f>P110+2</f>
        <v>121</v>
      </c>
      <c r="Q111" s="6">
        <f>Q110</f>
        <v>85</v>
      </c>
      <c r="R111" s="6">
        <f>R110</f>
        <v>67</v>
      </c>
      <c r="S111" s="6">
        <f>S110</f>
        <v>155</v>
      </c>
      <c r="T111" s="6">
        <f>T110</f>
        <v>99</v>
      </c>
      <c r="U111" s="6">
        <f>U110</f>
        <v>75</v>
      </c>
      <c r="V111" s="183" t="s">
        <v>113</v>
      </c>
      <c r="W111" s="263">
        <f t="shared" si="16"/>
        <v>143</v>
      </c>
      <c r="X111" s="183" t="s">
        <v>113</v>
      </c>
      <c r="Y111" s="211">
        <f t="shared" si="19"/>
        <v>227</v>
      </c>
      <c r="Z111" s="211">
        <f>Z110+2</f>
        <v>121</v>
      </c>
      <c r="AA111" s="6">
        <f>AA110</f>
        <v>85</v>
      </c>
      <c r="AB111" s="6">
        <f>AB110</f>
        <v>67</v>
      </c>
      <c r="AC111" s="6">
        <f>AC110</f>
        <v>155</v>
      </c>
      <c r="AD111" s="6">
        <f>AD110</f>
        <v>99</v>
      </c>
      <c r="AE111" s="6">
        <f>AE110</f>
        <v>75</v>
      </c>
      <c r="AF111" s="183" t="s">
        <v>113</v>
      </c>
      <c r="AG111" s="283">
        <f t="shared" si="17"/>
        <v>45</v>
      </c>
      <c r="AH111" s="281" t="s">
        <v>113</v>
      </c>
      <c r="AI111" s="40"/>
      <c r="AJ111" s="262">
        <f t="shared" si="11"/>
        <v>152</v>
      </c>
    </row>
    <row r="112" spans="9:36" ht="13.5">
      <c r="I112" s="262">
        <f t="shared" si="12"/>
        <v>153</v>
      </c>
      <c r="J112" s="203">
        <f t="shared" si="13"/>
        <v>0</v>
      </c>
      <c r="K112" s="183" t="s">
        <v>113</v>
      </c>
      <c r="L112" s="263">
        <f t="shared" si="14"/>
        <v>45</v>
      </c>
      <c r="M112" s="183" t="s">
        <v>113</v>
      </c>
      <c r="N112" s="267">
        <f t="shared" si="15"/>
        <v>153</v>
      </c>
      <c r="O112" s="211">
        <f t="shared" si="18"/>
        <v>229</v>
      </c>
      <c r="P112" s="6">
        <f>P111</f>
        <v>121</v>
      </c>
      <c r="Q112" s="6">
        <f>Q111</f>
        <v>85</v>
      </c>
      <c r="R112" s="6">
        <f>R111</f>
        <v>67</v>
      </c>
      <c r="S112" s="211">
        <f>S111+2</f>
        <v>157</v>
      </c>
      <c r="T112" s="211">
        <f>T111+2</f>
        <v>101</v>
      </c>
      <c r="U112" s="6">
        <f>U111</f>
        <v>75</v>
      </c>
      <c r="V112" s="183" t="s">
        <v>113</v>
      </c>
      <c r="W112" s="263">
        <f t="shared" si="16"/>
        <v>143</v>
      </c>
      <c r="X112" s="183" t="s">
        <v>113</v>
      </c>
      <c r="Y112" s="211">
        <f t="shared" si="19"/>
        <v>229</v>
      </c>
      <c r="Z112" s="6">
        <f>Z111</f>
        <v>121</v>
      </c>
      <c r="AA112" s="6">
        <f>AA111</f>
        <v>85</v>
      </c>
      <c r="AB112" s="6">
        <f>AB111</f>
        <v>67</v>
      </c>
      <c r="AC112" s="211">
        <f>AC111+2</f>
        <v>157</v>
      </c>
      <c r="AD112" s="211">
        <f>AD111+2</f>
        <v>101</v>
      </c>
      <c r="AE112" s="6">
        <f>AE111</f>
        <v>75</v>
      </c>
      <c r="AF112" s="183" t="s">
        <v>113</v>
      </c>
      <c r="AG112" s="283">
        <f t="shared" si="17"/>
        <v>45</v>
      </c>
      <c r="AH112" s="281" t="s">
        <v>113</v>
      </c>
      <c r="AI112" s="40"/>
      <c r="AJ112" s="262">
        <f t="shared" si="11"/>
        <v>153</v>
      </c>
    </row>
    <row r="113" spans="9:36" ht="13.5">
      <c r="I113" s="262">
        <f t="shared" si="12"/>
        <v>154</v>
      </c>
      <c r="J113" s="203">
        <f t="shared" si="13"/>
        <v>0</v>
      </c>
      <c r="K113" s="183" t="s">
        <v>113</v>
      </c>
      <c r="L113" s="263">
        <f t="shared" si="14"/>
        <v>45</v>
      </c>
      <c r="M113" s="183" t="s">
        <v>113</v>
      </c>
      <c r="N113" s="267">
        <f t="shared" si="15"/>
        <v>154</v>
      </c>
      <c r="O113" s="211">
        <f t="shared" si="18"/>
        <v>231</v>
      </c>
      <c r="P113" s="211">
        <f>P112+2</f>
        <v>123</v>
      </c>
      <c r="Q113" s="211">
        <f>Q112+2</f>
        <v>87</v>
      </c>
      <c r="R113" s="211">
        <f>R112+2</f>
        <v>69</v>
      </c>
      <c r="S113" s="211">
        <f>S112+2</f>
        <v>159</v>
      </c>
      <c r="T113" s="6">
        <f>T112</f>
        <v>101</v>
      </c>
      <c r="U113" s="211">
        <f>U112+2</f>
        <v>77</v>
      </c>
      <c r="V113" s="183" t="s">
        <v>113</v>
      </c>
      <c r="W113" s="263">
        <f t="shared" si="16"/>
        <v>143</v>
      </c>
      <c r="X113" s="183" t="s">
        <v>113</v>
      </c>
      <c r="Y113" s="211">
        <f t="shared" si="19"/>
        <v>231</v>
      </c>
      <c r="Z113" s="211">
        <f>Z112+2</f>
        <v>123</v>
      </c>
      <c r="AA113" s="211">
        <f>AA112+2</f>
        <v>87</v>
      </c>
      <c r="AB113" s="211">
        <f>AB112+2</f>
        <v>69</v>
      </c>
      <c r="AC113" s="211">
        <f>AC112+2</f>
        <v>159</v>
      </c>
      <c r="AD113" s="6">
        <f>AD112</f>
        <v>101</v>
      </c>
      <c r="AE113" s="211">
        <f>AE112+2</f>
        <v>77</v>
      </c>
      <c r="AF113" s="183" t="s">
        <v>113</v>
      </c>
      <c r="AG113" s="283">
        <f t="shared" si="17"/>
        <v>45</v>
      </c>
      <c r="AH113" s="281" t="s">
        <v>113</v>
      </c>
      <c r="AI113" s="40"/>
      <c r="AJ113" s="262">
        <f t="shared" si="11"/>
        <v>154</v>
      </c>
    </row>
    <row r="114" spans="9:36" ht="13.5">
      <c r="I114" s="262">
        <f t="shared" si="12"/>
        <v>155</v>
      </c>
      <c r="J114" s="203">
        <f t="shared" si="13"/>
        <v>0</v>
      </c>
      <c r="K114" s="183" t="s">
        <v>113</v>
      </c>
      <c r="L114" s="263">
        <f t="shared" si="14"/>
        <v>45</v>
      </c>
      <c r="M114" s="183" t="s">
        <v>113</v>
      </c>
      <c r="N114" s="267">
        <f t="shared" si="15"/>
        <v>155</v>
      </c>
      <c r="O114" s="211">
        <f t="shared" si="18"/>
        <v>233</v>
      </c>
      <c r="P114" s="6">
        <f>P113</f>
        <v>123</v>
      </c>
      <c r="Q114" s="6">
        <f>Q113</f>
        <v>87</v>
      </c>
      <c r="R114" s="6">
        <f>R113</f>
        <v>69</v>
      </c>
      <c r="S114" s="6">
        <f>S113</f>
        <v>159</v>
      </c>
      <c r="T114" s="6">
        <f>T113</f>
        <v>101</v>
      </c>
      <c r="U114" s="6">
        <f>U113</f>
        <v>77</v>
      </c>
      <c r="V114" s="183" t="s">
        <v>113</v>
      </c>
      <c r="W114" s="263">
        <f t="shared" si="16"/>
        <v>143</v>
      </c>
      <c r="X114" s="183" t="s">
        <v>113</v>
      </c>
      <c r="Y114" s="211">
        <f t="shared" si="19"/>
        <v>233</v>
      </c>
      <c r="Z114" s="6">
        <f>Z113</f>
        <v>123</v>
      </c>
      <c r="AA114" s="6">
        <f>AA113</f>
        <v>87</v>
      </c>
      <c r="AB114" s="6">
        <f>AB113</f>
        <v>69</v>
      </c>
      <c r="AC114" s="6">
        <f>AC113</f>
        <v>159</v>
      </c>
      <c r="AD114" s="6">
        <f>AD113</f>
        <v>101</v>
      </c>
      <c r="AE114" s="6">
        <f>AE113</f>
        <v>77</v>
      </c>
      <c r="AF114" s="183" t="s">
        <v>113</v>
      </c>
      <c r="AG114" s="283">
        <f t="shared" si="17"/>
        <v>45</v>
      </c>
      <c r="AH114" s="281" t="s">
        <v>113</v>
      </c>
      <c r="AI114" s="40"/>
      <c r="AJ114" s="262">
        <f t="shared" si="11"/>
        <v>155</v>
      </c>
    </row>
    <row r="115" spans="9:36" ht="13.5">
      <c r="I115" s="262">
        <f t="shared" si="12"/>
        <v>156</v>
      </c>
      <c r="J115" s="203">
        <f t="shared" si="13"/>
        <v>0</v>
      </c>
      <c r="K115" s="183" t="s">
        <v>113</v>
      </c>
      <c r="L115" s="263">
        <f t="shared" si="14"/>
        <v>45</v>
      </c>
      <c r="M115" s="183" t="s">
        <v>113</v>
      </c>
      <c r="N115" s="267">
        <f t="shared" si="15"/>
        <v>156</v>
      </c>
      <c r="O115" s="211">
        <f t="shared" si="18"/>
        <v>235</v>
      </c>
      <c r="P115" s="211">
        <f>P114+2</f>
        <v>125</v>
      </c>
      <c r="Q115" s="6">
        <f>Q114</f>
        <v>87</v>
      </c>
      <c r="R115" s="6">
        <f>R114</f>
        <v>69</v>
      </c>
      <c r="S115" s="211">
        <f>S114+2</f>
        <v>161</v>
      </c>
      <c r="T115" s="211">
        <f>T114+2</f>
        <v>103</v>
      </c>
      <c r="U115" s="6">
        <f>U114</f>
        <v>77</v>
      </c>
      <c r="V115" s="183" t="s">
        <v>113</v>
      </c>
      <c r="W115" s="263">
        <f t="shared" si="16"/>
        <v>143</v>
      </c>
      <c r="X115" s="183" t="s">
        <v>113</v>
      </c>
      <c r="Y115" s="211">
        <f t="shared" si="19"/>
        <v>235</v>
      </c>
      <c r="Z115" s="211">
        <f>Z114+2</f>
        <v>125</v>
      </c>
      <c r="AA115" s="6">
        <f>AA114</f>
        <v>87</v>
      </c>
      <c r="AB115" s="6">
        <f>AB114</f>
        <v>69</v>
      </c>
      <c r="AC115" s="211">
        <f>AC114+2</f>
        <v>161</v>
      </c>
      <c r="AD115" s="211">
        <f>AD114+2</f>
        <v>103</v>
      </c>
      <c r="AE115" s="6">
        <f>AE114</f>
        <v>77</v>
      </c>
      <c r="AF115" s="183" t="s">
        <v>113</v>
      </c>
      <c r="AG115" s="283">
        <f t="shared" si="17"/>
        <v>45</v>
      </c>
      <c r="AH115" s="281" t="s">
        <v>113</v>
      </c>
      <c r="AI115" s="40"/>
      <c r="AJ115" s="262">
        <f t="shared" si="11"/>
        <v>156</v>
      </c>
    </row>
    <row r="116" spans="9:36" ht="13.5">
      <c r="I116" s="262">
        <f t="shared" si="12"/>
        <v>157</v>
      </c>
      <c r="J116" s="203">
        <f t="shared" si="13"/>
        <v>0</v>
      </c>
      <c r="K116" s="183" t="s">
        <v>113</v>
      </c>
      <c r="L116" s="263">
        <f t="shared" si="14"/>
        <v>45</v>
      </c>
      <c r="M116" s="183" t="s">
        <v>113</v>
      </c>
      <c r="N116" s="267">
        <f t="shared" si="15"/>
        <v>157</v>
      </c>
      <c r="O116" s="211">
        <f t="shared" si="18"/>
        <v>237</v>
      </c>
      <c r="P116" s="6">
        <f>P115</f>
        <v>125</v>
      </c>
      <c r="Q116" s="211">
        <f>Q115+2</f>
        <v>89</v>
      </c>
      <c r="R116" s="6">
        <f>R115</f>
        <v>69</v>
      </c>
      <c r="S116" s="211">
        <f>S115+2</f>
        <v>163</v>
      </c>
      <c r="T116" s="6">
        <f>T115</f>
        <v>103</v>
      </c>
      <c r="U116" s="6">
        <f>U115</f>
        <v>77</v>
      </c>
      <c r="V116" s="183" t="s">
        <v>113</v>
      </c>
      <c r="W116" s="263">
        <f t="shared" si="16"/>
        <v>143</v>
      </c>
      <c r="X116" s="183" t="s">
        <v>113</v>
      </c>
      <c r="Y116" s="211">
        <f t="shared" si="19"/>
        <v>237</v>
      </c>
      <c r="Z116" s="6">
        <f>Z115</f>
        <v>125</v>
      </c>
      <c r="AA116" s="211">
        <f>AA115+2</f>
        <v>89</v>
      </c>
      <c r="AB116" s="6">
        <f>AB115</f>
        <v>69</v>
      </c>
      <c r="AC116" s="211">
        <f>AC115+2</f>
        <v>163</v>
      </c>
      <c r="AD116" s="6">
        <f>AD115</f>
        <v>103</v>
      </c>
      <c r="AE116" s="6">
        <f>AE115</f>
        <v>77</v>
      </c>
      <c r="AF116" s="183" t="s">
        <v>113</v>
      </c>
      <c r="AG116" s="283">
        <f t="shared" si="17"/>
        <v>45</v>
      </c>
      <c r="AH116" s="281" t="s">
        <v>113</v>
      </c>
      <c r="AI116" s="40"/>
      <c r="AJ116" s="262">
        <f t="shared" si="11"/>
        <v>157</v>
      </c>
    </row>
    <row r="117" spans="9:36" ht="13.5">
      <c r="I117" s="262">
        <f t="shared" si="12"/>
        <v>158</v>
      </c>
      <c r="J117" s="203">
        <f t="shared" si="13"/>
        <v>0</v>
      </c>
      <c r="K117" s="183" t="s">
        <v>113</v>
      </c>
      <c r="L117" s="263">
        <f t="shared" si="14"/>
        <v>45</v>
      </c>
      <c r="M117" s="183" t="s">
        <v>113</v>
      </c>
      <c r="N117" s="267">
        <f t="shared" si="15"/>
        <v>158</v>
      </c>
      <c r="O117" s="211">
        <f t="shared" si="18"/>
        <v>239</v>
      </c>
      <c r="P117" s="211">
        <f>P116+2</f>
        <v>127</v>
      </c>
      <c r="Q117" s="6">
        <f>Q116</f>
        <v>89</v>
      </c>
      <c r="R117" s="211">
        <f>R116+2</f>
        <v>71</v>
      </c>
      <c r="S117" s="6">
        <f>S116</f>
        <v>163</v>
      </c>
      <c r="T117" s="211">
        <f>T116+2</f>
        <v>105</v>
      </c>
      <c r="U117" s="211">
        <f>U116+2</f>
        <v>79</v>
      </c>
      <c r="V117" s="183" t="s">
        <v>113</v>
      </c>
      <c r="W117" s="263">
        <f t="shared" si="16"/>
        <v>143</v>
      </c>
      <c r="X117" s="183" t="s">
        <v>113</v>
      </c>
      <c r="Y117" s="211">
        <f t="shared" si="19"/>
        <v>239</v>
      </c>
      <c r="Z117" s="211">
        <f>Z116+2</f>
        <v>127</v>
      </c>
      <c r="AA117" s="6">
        <f>AA116</f>
        <v>89</v>
      </c>
      <c r="AB117" s="211">
        <f>AB116+2</f>
        <v>71</v>
      </c>
      <c r="AC117" s="6">
        <f>AC116</f>
        <v>163</v>
      </c>
      <c r="AD117" s="211">
        <f>AD116+2</f>
        <v>105</v>
      </c>
      <c r="AE117" s="211">
        <f>AE116+2</f>
        <v>79</v>
      </c>
      <c r="AF117" s="183" t="s">
        <v>113</v>
      </c>
      <c r="AG117" s="283">
        <f t="shared" si="17"/>
        <v>45</v>
      </c>
      <c r="AH117" s="281" t="s">
        <v>113</v>
      </c>
      <c r="AI117" s="40"/>
      <c r="AJ117" s="262">
        <f t="shared" si="11"/>
        <v>158</v>
      </c>
    </row>
    <row r="118" spans="9:36" ht="13.5">
      <c r="I118" s="262">
        <f t="shared" si="12"/>
        <v>159</v>
      </c>
      <c r="J118" s="203">
        <f t="shared" si="13"/>
        <v>0</v>
      </c>
      <c r="K118" s="183" t="s">
        <v>113</v>
      </c>
      <c r="L118" s="263">
        <f t="shared" si="14"/>
        <v>45</v>
      </c>
      <c r="M118" s="183" t="s">
        <v>113</v>
      </c>
      <c r="N118" s="267">
        <f t="shared" si="15"/>
        <v>159</v>
      </c>
      <c r="O118" s="211">
        <f t="shared" si="18"/>
        <v>241</v>
      </c>
      <c r="P118" s="6">
        <f>P117</f>
        <v>127</v>
      </c>
      <c r="Q118" s="6">
        <f>Q117</f>
        <v>89</v>
      </c>
      <c r="R118" s="6">
        <f>R117</f>
        <v>71</v>
      </c>
      <c r="S118" s="211">
        <f>S117+2</f>
        <v>165</v>
      </c>
      <c r="T118" s="6">
        <f>T117</f>
        <v>105</v>
      </c>
      <c r="U118" s="6">
        <f>U117</f>
        <v>79</v>
      </c>
      <c r="V118" s="183" t="s">
        <v>113</v>
      </c>
      <c r="W118" s="263">
        <f t="shared" si="16"/>
        <v>143</v>
      </c>
      <c r="X118" s="183" t="s">
        <v>113</v>
      </c>
      <c r="Y118" s="211">
        <f t="shared" si="19"/>
        <v>241</v>
      </c>
      <c r="Z118" s="6">
        <f>Z117</f>
        <v>127</v>
      </c>
      <c r="AA118" s="6">
        <f>AA117</f>
        <v>89</v>
      </c>
      <c r="AB118" s="6">
        <f>AB117</f>
        <v>71</v>
      </c>
      <c r="AC118" s="211">
        <f>AC117+2</f>
        <v>165</v>
      </c>
      <c r="AD118" s="6">
        <f>AD117</f>
        <v>105</v>
      </c>
      <c r="AE118" s="6">
        <f>AE117</f>
        <v>79</v>
      </c>
      <c r="AF118" s="183" t="s">
        <v>113</v>
      </c>
      <c r="AG118" s="283">
        <f t="shared" si="17"/>
        <v>45</v>
      </c>
      <c r="AH118" s="281" t="s">
        <v>113</v>
      </c>
      <c r="AI118" s="40"/>
      <c r="AJ118" s="262">
        <f t="shared" si="11"/>
        <v>159</v>
      </c>
    </row>
    <row r="119" spans="9:36" ht="13.5">
      <c r="I119" s="262">
        <f t="shared" si="12"/>
        <v>160</v>
      </c>
      <c r="J119" s="203">
        <f t="shared" si="13"/>
        <v>0</v>
      </c>
      <c r="K119" s="183" t="s">
        <v>113</v>
      </c>
      <c r="L119" s="263">
        <f t="shared" si="14"/>
        <v>45</v>
      </c>
      <c r="M119" s="183" t="s">
        <v>113</v>
      </c>
      <c r="N119" s="267">
        <f t="shared" si="15"/>
        <v>160</v>
      </c>
      <c r="O119" s="211">
        <f t="shared" si="18"/>
        <v>243</v>
      </c>
      <c r="P119" s="211">
        <f>P118+2</f>
        <v>129</v>
      </c>
      <c r="Q119" s="211">
        <f>Q118+2</f>
        <v>91</v>
      </c>
      <c r="R119" s="6">
        <f>R118</f>
        <v>71</v>
      </c>
      <c r="S119" s="211">
        <f>S118+2</f>
        <v>167</v>
      </c>
      <c r="T119" s="6">
        <f>T118</f>
        <v>105</v>
      </c>
      <c r="U119" s="6">
        <f>U118</f>
        <v>79</v>
      </c>
      <c r="V119" s="183" t="s">
        <v>113</v>
      </c>
      <c r="W119" s="263">
        <f t="shared" si="16"/>
        <v>143</v>
      </c>
      <c r="X119" s="183" t="s">
        <v>113</v>
      </c>
      <c r="Y119" s="211">
        <f t="shared" si="19"/>
        <v>243</v>
      </c>
      <c r="Z119" s="211">
        <f>Z118+2</f>
        <v>129</v>
      </c>
      <c r="AA119" s="211">
        <f>AA118+2</f>
        <v>91</v>
      </c>
      <c r="AB119" s="6">
        <f>AB118</f>
        <v>71</v>
      </c>
      <c r="AC119" s="211">
        <f>AC118+2</f>
        <v>167</v>
      </c>
      <c r="AD119" s="6">
        <f>AD118</f>
        <v>105</v>
      </c>
      <c r="AE119" s="6">
        <f>AE118</f>
        <v>79</v>
      </c>
      <c r="AF119" s="183" t="s">
        <v>113</v>
      </c>
      <c r="AG119" s="283">
        <f t="shared" si="17"/>
        <v>45</v>
      </c>
      <c r="AH119" s="281" t="s">
        <v>113</v>
      </c>
      <c r="AI119" s="40"/>
      <c r="AJ119" s="262">
        <f t="shared" si="11"/>
        <v>160</v>
      </c>
    </row>
    <row r="120" spans="9:36" ht="13.5">
      <c r="I120" s="262">
        <f t="shared" si="12"/>
        <v>161</v>
      </c>
      <c r="J120" s="203">
        <f t="shared" si="13"/>
        <v>0</v>
      </c>
      <c r="K120" s="183" t="s">
        <v>113</v>
      </c>
      <c r="L120" s="263">
        <f t="shared" si="14"/>
        <v>45</v>
      </c>
      <c r="M120" s="183" t="s">
        <v>113</v>
      </c>
      <c r="N120" s="267">
        <f t="shared" si="15"/>
        <v>161</v>
      </c>
      <c r="O120" s="211">
        <f t="shared" si="18"/>
        <v>245</v>
      </c>
      <c r="P120" s="6">
        <f>P119</f>
        <v>129</v>
      </c>
      <c r="Q120" s="6">
        <f>Q119</f>
        <v>91</v>
      </c>
      <c r="R120" s="6">
        <f>R119</f>
        <v>71</v>
      </c>
      <c r="S120" s="6">
        <f>S119</f>
        <v>167</v>
      </c>
      <c r="T120" s="211">
        <f>T119+2</f>
        <v>107</v>
      </c>
      <c r="U120" s="211">
        <f>U119+2</f>
        <v>81</v>
      </c>
      <c r="V120" s="183" t="s">
        <v>113</v>
      </c>
      <c r="W120" s="263">
        <f t="shared" si="16"/>
        <v>143</v>
      </c>
      <c r="X120" s="183" t="s">
        <v>113</v>
      </c>
      <c r="Y120" s="211">
        <f t="shared" si="19"/>
        <v>245</v>
      </c>
      <c r="Z120" s="6">
        <f>Z119</f>
        <v>129</v>
      </c>
      <c r="AA120" s="6">
        <f>AA119</f>
        <v>91</v>
      </c>
      <c r="AB120" s="6">
        <f>AB119</f>
        <v>71</v>
      </c>
      <c r="AC120" s="6">
        <f>AC119</f>
        <v>167</v>
      </c>
      <c r="AD120" s="211">
        <f>AD119+2</f>
        <v>107</v>
      </c>
      <c r="AE120" s="211">
        <f>AE119+2</f>
        <v>81</v>
      </c>
      <c r="AF120" s="183" t="s">
        <v>113</v>
      </c>
      <c r="AG120" s="283">
        <f t="shared" si="17"/>
        <v>45</v>
      </c>
      <c r="AH120" s="281" t="s">
        <v>113</v>
      </c>
      <c r="AI120" s="40"/>
      <c r="AJ120" s="262">
        <f t="shared" si="11"/>
        <v>161</v>
      </c>
    </row>
    <row r="121" spans="9:36" ht="13.5">
      <c r="I121" s="262">
        <f t="shared" si="12"/>
        <v>162</v>
      </c>
      <c r="J121" s="203">
        <f t="shared" si="13"/>
        <v>0</v>
      </c>
      <c r="K121" s="183" t="s">
        <v>113</v>
      </c>
      <c r="L121" s="263">
        <f t="shared" si="14"/>
        <v>45</v>
      </c>
      <c r="M121" s="183" t="s">
        <v>113</v>
      </c>
      <c r="N121" s="267">
        <f t="shared" si="15"/>
        <v>162</v>
      </c>
      <c r="O121" s="211">
        <f t="shared" si="18"/>
        <v>247</v>
      </c>
      <c r="P121" s="211">
        <f>P120+2</f>
        <v>131</v>
      </c>
      <c r="Q121" s="6">
        <f>Q120</f>
        <v>91</v>
      </c>
      <c r="R121" s="211">
        <f>R120+2</f>
        <v>73</v>
      </c>
      <c r="S121" s="211">
        <f>S120+2</f>
        <v>169</v>
      </c>
      <c r="T121" s="6">
        <f>T120</f>
        <v>107</v>
      </c>
      <c r="U121" s="6">
        <f>U120</f>
        <v>81</v>
      </c>
      <c r="V121" s="183" t="s">
        <v>113</v>
      </c>
      <c r="W121" s="263">
        <f t="shared" si="16"/>
        <v>143</v>
      </c>
      <c r="X121" s="183" t="s">
        <v>113</v>
      </c>
      <c r="Y121" s="211">
        <f t="shared" si="19"/>
        <v>247</v>
      </c>
      <c r="Z121" s="211">
        <f>Z120+2</f>
        <v>131</v>
      </c>
      <c r="AA121" s="6">
        <f>AA120</f>
        <v>91</v>
      </c>
      <c r="AB121" s="211">
        <f>AB120+2</f>
        <v>73</v>
      </c>
      <c r="AC121" s="211">
        <f>AC120+2</f>
        <v>169</v>
      </c>
      <c r="AD121" s="6">
        <f>AD120</f>
        <v>107</v>
      </c>
      <c r="AE121" s="6">
        <f>AE120</f>
        <v>81</v>
      </c>
      <c r="AF121" s="183" t="s">
        <v>113</v>
      </c>
      <c r="AG121" s="283">
        <f t="shared" si="17"/>
        <v>45</v>
      </c>
      <c r="AH121" s="281" t="s">
        <v>113</v>
      </c>
      <c r="AI121" s="40"/>
      <c r="AJ121" s="262">
        <f t="shared" si="11"/>
        <v>162</v>
      </c>
    </row>
    <row r="122" spans="9:36" ht="13.5">
      <c r="I122" s="262">
        <f t="shared" si="12"/>
        <v>163</v>
      </c>
      <c r="J122" s="203">
        <f t="shared" si="13"/>
        <v>0</v>
      </c>
      <c r="K122" s="183" t="s">
        <v>113</v>
      </c>
      <c r="L122" s="263">
        <f t="shared" si="14"/>
        <v>45</v>
      </c>
      <c r="M122" s="183" t="s">
        <v>113</v>
      </c>
      <c r="N122" s="267">
        <f t="shared" si="15"/>
        <v>163</v>
      </c>
      <c r="O122" s="211">
        <f t="shared" si="18"/>
        <v>249</v>
      </c>
      <c r="P122" s="6">
        <f>P121</f>
        <v>131</v>
      </c>
      <c r="Q122" s="211">
        <f>Q121+2</f>
        <v>93</v>
      </c>
      <c r="R122" s="6">
        <f>R121</f>
        <v>73</v>
      </c>
      <c r="S122" s="211">
        <f>S121+2</f>
        <v>171</v>
      </c>
      <c r="T122" s="211">
        <f>T121+2</f>
        <v>109</v>
      </c>
      <c r="U122" s="6">
        <f>U121</f>
        <v>81</v>
      </c>
      <c r="V122" s="183" t="s">
        <v>113</v>
      </c>
      <c r="W122" s="263">
        <f t="shared" si="16"/>
        <v>143</v>
      </c>
      <c r="X122" s="183" t="s">
        <v>113</v>
      </c>
      <c r="Y122" s="211">
        <f t="shared" si="19"/>
        <v>249</v>
      </c>
      <c r="Z122" s="6">
        <f>Z121</f>
        <v>131</v>
      </c>
      <c r="AA122" s="211">
        <f>AA121+2</f>
        <v>93</v>
      </c>
      <c r="AB122" s="6">
        <f>AB121</f>
        <v>73</v>
      </c>
      <c r="AC122" s="211">
        <f>AC121+2</f>
        <v>171</v>
      </c>
      <c r="AD122" s="211">
        <f>AD121+2</f>
        <v>109</v>
      </c>
      <c r="AE122" s="6">
        <f>AE121</f>
        <v>81</v>
      </c>
      <c r="AF122" s="183" t="s">
        <v>113</v>
      </c>
      <c r="AG122" s="283">
        <f t="shared" si="17"/>
        <v>45</v>
      </c>
      <c r="AH122" s="281" t="s">
        <v>113</v>
      </c>
      <c r="AI122" s="40"/>
      <c r="AJ122" s="262">
        <f t="shared" si="11"/>
        <v>163</v>
      </c>
    </row>
    <row r="123" spans="9:36" ht="13.5">
      <c r="I123" s="262">
        <f t="shared" si="12"/>
        <v>164</v>
      </c>
      <c r="J123" s="203">
        <f t="shared" si="13"/>
        <v>0</v>
      </c>
      <c r="K123" s="183" t="s">
        <v>113</v>
      </c>
      <c r="L123" s="263">
        <f t="shared" si="14"/>
        <v>45</v>
      </c>
      <c r="M123" s="183" t="s">
        <v>113</v>
      </c>
      <c r="N123" s="267">
        <f t="shared" si="15"/>
        <v>164</v>
      </c>
      <c r="O123" s="211">
        <f t="shared" si="18"/>
        <v>251</v>
      </c>
      <c r="P123" s="211">
        <f>P122+2</f>
        <v>133</v>
      </c>
      <c r="Q123" s="6">
        <f>Q122</f>
        <v>93</v>
      </c>
      <c r="R123" s="6">
        <f>R122</f>
        <v>73</v>
      </c>
      <c r="S123" s="6">
        <f>S122</f>
        <v>171</v>
      </c>
      <c r="T123" s="6">
        <f>T122</f>
        <v>109</v>
      </c>
      <c r="U123" s="6">
        <f>U122</f>
        <v>81</v>
      </c>
      <c r="V123" s="183" t="s">
        <v>113</v>
      </c>
      <c r="W123" s="263">
        <f t="shared" si="16"/>
        <v>143</v>
      </c>
      <c r="X123" s="183" t="s">
        <v>113</v>
      </c>
      <c r="Y123" s="211">
        <f t="shared" si="19"/>
        <v>251</v>
      </c>
      <c r="Z123" s="211">
        <f>Z122+2</f>
        <v>133</v>
      </c>
      <c r="AA123" s="6">
        <f>AA122</f>
        <v>93</v>
      </c>
      <c r="AB123" s="6">
        <f>AB122</f>
        <v>73</v>
      </c>
      <c r="AC123" s="6">
        <f>AC122</f>
        <v>171</v>
      </c>
      <c r="AD123" s="6">
        <f>AD122</f>
        <v>109</v>
      </c>
      <c r="AE123" s="6">
        <f>AE122</f>
        <v>81</v>
      </c>
      <c r="AF123" s="183" t="s">
        <v>113</v>
      </c>
      <c r="AG123" s="283">
        <f t="shared" si="17"/>
        <v>45</v>
      </c>
      <c r="AH123" s="281" t="s">
        <v>113</v>
      </c>
      <c r="AI123" s="40"/>
      <c r="AJ123" s="262">
        <f t="shared" si="11"/>
        <v>164</v>
      </c>
    </row>
    <row r="124" spans="9:36" ht="13.5">
      <c r="I124" s="262">
        <f t="shared" si="12"/>
        <v>165</v>
      </c>
      <c r="J124" s="203">
        <f t="shared" si="13"/>
        <v>0</v>
      </c>
      <c r="K124" s="183" t="s">
        <v>113</v>
      </c>
      <c r="L124" s="263">
        <f t="shared" si="14"/>
        <v>45</v>
      </c>
      <c r="M124" s="183" t="s">
        <v>113</v>
      </c>
      <c r="N124" s="267">
        <f t="shared" si="15"/>
        <v>165</v>
      </c>
      <c r="O124" s="211">
        <f t="shared" si="18"/>
        <v>253</v>
      </c>
      <c r="P124" s="6">
        <f>P123</f>
        <v>133</v>
      </c>
      <c r="Q124" s="6">
        <f>Q123</f>
        <v>93</v>
      </c>
      <c r="R124" s="6">
        <f>R123</f>
        <v>73</v>
      </c>
      <c r="S124" s="211">
        <f>S123+2</f>
        <v>173</v>
      </c>
      <c r="T124" s="6">
        <f>T123</f>
        <v>109</v>
      </c>
      <c r="U124" s="211">
        <f>U123+2</f>
        <v>83</v>
      </c>
      <c r="V124" s="183" t="s">
        <v>113</v>
      </c>
      <c r="W124" s="263">
        <f t="shared" si="16"/>
        <v>143</v>
      </c>
      <c r="X124" s="183" t="s">
        <v>113</v>
      </c>
      <c r="Y124" s="211">
        <f t="shared" si="19"/>
        <v>253</v>
      </c>
      <c r="Z124" s="6">
        <f>Z123</f>
        <v>133</v>
      </c>
      <c r="AA124" s="6">
        <f>AA123</f>
        <v>93</v>
      </c>
      <c r="AB124" s="6">
        <f>AB123</f>
        <v>73</v>
      </c>
      <c r="AC124" s="211">
        <f>AC123+2</f>
        <v>173</v>
      </c>
      <c r="AD124" s="6">
        <f>AD123</f>
        <v>109</v>
      </c>
      <c r="AE124" s="211">
        <f>AE123+2</f>
        <v>83</v>
      </c>
      <c r="AF124" s="183" t="s">
        <v>113</v>
      </c>
      <c r="AG124" s="283">
        <f t="shared" si="17"/>
        <v>45</v>
      </c>
      <c r="AH124" s="281" t="s">
        <v>113</v>
      </c>
      <c r="AI124" s="40"/>
      <c r="AJ124" s="262">
        <f t="shared" si="11"/>
        <v>165</v>
      </c>
    </row>
    <row r="125" spans="9:36" ht="13.5">
      <c r="I125" s="262">
        <f t="shared" si="12"/>
        <v>166</v>
      </c>
      <c r="J125" s="203">
        <f t="shared" si="13"/>
        <v>0</v>
      </c>
      <c r="K125" s="183" t="s">
        <v>113</v>
      </c>
      <c r="L125" s="263">
        <f t="shared" si="14"/>
        <v>45</v>
      </c>
      <c r="M125" s="183" t="s">
        <v>113</v>
      </c>
      <c r="N125" s="267">
        <f t="shared" si="15"/>
        <v>166</v>
      </c>
      <c r="O125" s="211">
        <f t="shared" si="18"/>
        <v>255</v>
      </c>
      <c r="P125" s="211">
        <f>P124+2</f>
        <v>135</v>
      </c>
      <c r="Q125" s="211">
        <f>Q124+2</f>
        <v>95</v>
      </c>
      <c r="R125" s="211">
        <f>R124+2</f>
        <v>75</v>
      </c>
      <c r="S125" s="211">
        <f>S124+2</f>
        <v>175</v>
      </c>
      <c r="T125" s="211">
        <f>T124+2</f>
        <v>111</v>
      </c>
      <c r="U125" s="6">
        <f>U124</f>
        <v>83</v>
      </c>
      <c r="V125" s="183" t="s">
        <v>113</v>
      </c>
      <c r="W125" s="263">
        <f t="shared" si="16"/>
        <v>143</v>
      </c>
      <c r="X125" s="183" t="s">
        <v>113</v>
      </c>
      <c r="Y125" s="211">
        <f t="shared" si="19"/>
        <v>255</v>
      </c>
      <c r="Z125" s="211">
        <f>Z124+2</f>
        <v>135</v>
      </c>
      <c r="AA125" s="211">
        <f>AA124+2</f>
        <v>95</v>
      </c>
      <c r="AB125" s="211">
        <f>AB124+2</f>
        <v>75</v>
      </c>
      <c r="AC125" s="211">
        <f>AC124+2</f>
        <v>175</v>
      </c>
      <c r="AD125" s="211">
        <f>AD124+2</f>
        <v>111</v>
      </c>
      <c r="AE125" s="6">
        <f>AE124</f>
        <v>83</v>
      </c>
      <c r="AF125" s="183" t="s">
        <v>113</v>
      </c>
      <c r="AG125" s="283">
        <f t="shared" si="17"/>
        <v>45</v>
      </c>
      <c r="AH125" s="281" t="s">
        <v>113</v>
      </c>
      <c r="AI125" s="40"/>
      <c r="AJ125" s="262">
        <f t="shared" si="11"/>
        <v>166</v>
      </c>
    </row>
    <row r="126" spans="9:36" ht="13.5">
      <c r="I126" s="262">
        <f t="shared" si="12"/>
        <v>167</v>
      </c>
      <c r="J126" s="203">
        <f t="shared" si="13"/>
        <v>0</v>
      </c>
      <c r="K126" s="183" t="s">
        <v>113</v>
      </c>
      <c r="L126" s="263">
        <f t="shared" si="14"/>
        <v>45</v>
      </c>
      <c r="M126" s="183" t="s">
        <v>113</v>
      </c>
      <c r="N126" s="267">
        <f t="shared" si="15"/>
        <v>167</v>
      </c>
      <c r="O126" s="211">
        <f t="shared" si="18"/>
        <v>257</v>
      </c>
      <c r="P126" s="6">
        <f>P125</f>
        <v>135</v>
      </c>
      <c r="Q126" s="6">
        <f>Q125</f>
        <v>95</v>
      </c>
      <c r="R126" s="6">
        <f>R125</f>
        <v>75</v>
      </c>
      <c r="S126" s="6">
        <f>S125</f>
        <v>175</v>
      </c>
      <c r="T126" s="6">
        <f>T125</f>
        <v>111</v>
      </c>
      <c r="U126" s="6">
        <f>U125</f>
        <v>83</v>
      </c>
      <c r="V126" s="183" t="s">
        <v>113</v>
      </c>
      <c r="W126" s="263">
        <f t="shared" si="16"/>
        <v>143</v>
      </c>
      <c r="X126" s="183" t="s">
        <v>113</v>
      </c>
      <c r="Y126" s="211">
        <f t="shared" si="19"/>
        <v>257</v>
      </c>
      <c r="Z126" s="6">
        <f>Z125</f>
        <v>135</v>
      </c>
      <c r="AA126" s="6">
        <f>AA125</f>
        <v>95</v>
      </c>
      <c r="AB126" s="6">
        <f>AB125</f>
        <v>75</v>
      </c>
      <c r="AC126" s="6">
        <f>AC125</f>
        <v>175</v>
      </c>
      <c r="AD126" s="6">
        <f>AD125</f>
        <v>111</v>
      </c>
      <c r="AE126" s="6">
        <f>AE125</f>
        <v>83</v>
      </c>
      <c r="AF126" s="183" t="s">
        <v>113</v>
      </c>
      <c r="AG126" s="283">
        <f t="shared" si="17"/>
        <v>45</v>
      </c>
      <c r="AH126" s="281" t="s">
        <v>113</v>
      </c>
      <c r="AI126" s="40"/>
      <c r="AJ126" s="262">
        <f t="shared" si="11"/>
        <v>167</v>
      </c>
    </row>
    <row r="127" spans="9:36" ht="13.5">
      <c r="I127" s="262">
        <f t="shared" si="12"/>
        <v>168</v>
      </c>
      <c r="J127" s="203">
        <f t="shared" si="13"/>
        <v>0</v>
      </c>
      <c r="K127" s="183" t="s">
        <v>113</v>
      </c>
      <c r="L127" s="263">
        <f t="shared" si="14"/>
        <v>45</v>
      </c>
      <c r="M127" s="183" t="s">
        <v>113</v>
      </c>
      <c r="N127" s="267">
        <f t="shared" si="15"/>
        <v>168</v>
      </c>
      <c r="O127" s="211">
        <f t="shared" si="18"/>
        <v>259</v>
      </c>
      <c r="P127" s="211">
        <f>P126+2</f>
        <v>137</v>
      </c>
      <c r="Q127" s="6">
        <f>Q126</f>
        <v>95</v>
      </c>
      <c r="R127" s="6">
        <f>R126</f>
        <v>75</v>
      </c>
      <c r="S127" s="211">
        <f>S126+2</f>
        <v>177</v>
      </c>
      <c r="T127" s="211">
        <f>T126+2</f>
        <v>113</v>
      </c>
      <c r="U127" s="6">
        <f>U126</f>
        <v>83</v>
      </c>
      <c r="V127" s="183" t="s">
        <v>113</v>
      </c>
      <c r="W127" s="263">
        <f t="shared" si="16"/>
        <v>143</v>
      </c>
      <c r="X127" s="183" t="s">
        <v>113</v>
      </c>
      <c r="Y127" s="211">
        <f t="shared" si="19"/>
        <v>259</v>
      </c>
      <c r="Z127" s="211">
        <f>Z126+2</f>
        <v>137</v>
      </c>
      <c r="AA127" s="6">
        <f>AA126</f>
        <v>95</v>
      </c>
      <c r="AB127" s="6">
        <f>AB126</f>
        <v>75</v>
      </c>
      <c r="AC127" s="211">
        <f>AC126+2</f>
        <v>177</v>
      </c>
      <c r="AD127" s="211">
        <f>AD126+2</f>
        <v>113</v>
      </c>
      <c r="AE127" s="6">
        <f>AE126</f>
        <v>83</v>
      </c>
      <c r="AF127" s="183" t="s">
        <v>113</v>
      </c>
      <c r="AG127" s="283">
        <f t="shared" si="17"/>
        <v>45</v>
      </c>
      <c r="AH127" s="281" t="s">
        <v>113</v>
      </c>
      <c r="AI127" s="40"/>
      <c r="AJ127" s="262">
        <f t="shared" si="11"/>
        <v>168</v>
      </c>
    </row>
    <row r="128" spans="9:36" ht="13.5">
      <c r="I128" s="262">
        <f t="shared" si="12"/>
        <v>169</v>
      </c>
      <c r="J128" s="203">
        <f t="shared" si="13"/>
        <v>0</v>
      </c>
      <c r="K128" s="183" t="s">
        <v>113</v>
      </c>
      <c r="L128" s="263">
        <f t="shared" si="14"/>
        <v>45</v>
      </c>
      <c r="M128" s="183" t="s">
        <v>113</v>
      </c>
      <c r="N128" s="267">
        <f t="shared" si="15"/>
        <v>169</v>
      </c>
      <c r="O128" s="211">
        <f t="shared" si="18"/>
        <v>261</v>
      </c>
      <c r="P128" s="6">
        <f>P127</f>
        <v>137</v>
      </c>
      <c r="Q128" s="211">
        <f>Q127+2</f>
        <v>97</v>
      </c>
      <c r="R128" s="6">
        <f>R127</f>
        <v>75</v>
      </c>
      <c r="S128" s="211">
        <f>S127+2</f>
        <v>179</v>
      </c>
      <c r="T128" s="6">
        <f>T127</f>
        <v>113</v>
      </c>
      <c r="U128" s="211">
        <f>U127+2</f>
        <v>85</v>
      </c>
      <c r="V128" s="183" t="s">
        <v>113</v>
      </c>
      <c r="W128" s="263">
        <f t="shared" si="16"/>
        <v>143</v>
      </c>
      <c r="X128" s="183" t="s">
        <v>113</v>
      </c>
      <c r="Y128" s="211">
        <f t="shared" si="19"/>
        <v>261</v>
      </c>
      <c r="Z128" s="6">
        <f>Z127</f>
        <v>137</v>
      </c>
      <c r="AA128" s="211">
        <f>AA127+2</f>
        <v>97</v>
      </c>
      <c r="AB128" s="6">
        <f>AB127</f>
        <v>75</v>
      </c>
      <c r="AC128" s="211">
        <f>AC127+2</f>
        <v>179</v>
      </c>
      <c r="AD128" s="6">
        <f>AD127</f>
        <v>113</v>
      </c>
      <c r="AE128" s="211">
        <f>AE127+2</f>
        <v>85</v>
      </c>
      <c r="AF128" s="183" t="s">
        <v>113</v>
      </c>
      <c r="AG128" s="283">
        <f t="shared" si="17"/>
        <v>45</v>
      </c>
      <c r="AH128" s="281" t="s">
        <v>113</v>
      </c>
      <c r="AI128" s="40"/>
      <c r="AJ128" s="262">
        <f t="shared" si="11"/>
        <v>169</v>
      </c>
    </row>
    <row r="129" spans="9:36" ht="13.5">
      <c r="I129" s="262">
        <f t="shared" si="12"/>
        <v>170</v>
      </c>
      <c r="J129" s="203">
        <f t="shared" si="13"/>
        <v>0</v>
      </c>
      <c r="K129" s="183" t="s">
        <v>113</v>
      </c>
      <c r="L129" s="263">
        <f t="shared" si="14"/>
        <v>45</v>
      </c>
      <c r="M129" s="183" t="s">
        <v>113</v>
      </c>
      <c r="N129" s="267">
        <f t="shared" si="15"/>
        <v>170</v>
      </c>
      <c r="O129" s="211">
        <f t="shared" si="18"/>
        <v>263</v>
      </c>
      <c r="P129" s="211">
        <f>P128+2</f>
        <v>139</v>
      </c>
      <c r="Q129" s="6">
        <f>Q128</f>
        <v>97</v>
      </c>
      <c r="R129" s="211">
        <f>R128+2</f>
        <v>77</v>
      </c>
      <c r="S129" s="6">
        <f>S128</f>
        <v>179</v>
      </c>
      <c r="T129" s="6">
        <f>T128</f>
        <v>113</v>
      </c>
      <c r="U129" s="6">
        <f>U128</f>
        <v>85</v>
      </c>
      <c r="V129" s="183" t="s">
        <v>113</v>
      </c>
      <c r="W129" s="263">
        <f t="shared" si="16"/>
        <v>143</v>
      </c>
      <c r="X129" s="183" t="s">
        <v>113</v>
      </c>
      <c r="Y129" s="211">
        <f t="shared" si="19"/>
        <v>263</v>
      </c>
      <c r="Z129" s="211">
        <f>Z128+2</f>
        <v>139</v>
      </c>
      <c r="AA129" s="6">
        <f>AA128</f>
        <v>97</v>
      </c>
      <c r="AB129" s="211">
        <f>AB128+2</f>
        <v>77</v>
      </c>
      <c r="AC129" s="6">
        <f>AC128</f>
        <v>179</v>
      </c>
      <c r="AD129" s="6">
        <f>AD128</f>
        <v>113</v>
      </c>
      <c r="AE129" s="6">
        <f>AE128</f>
        <v>85</v>
      </c>
      <c r="AF129" s="183" t="s">
        <v>113</v>
      </c>
      <c r="AG129" s="283">
        <f t="shared" si="17"/>
        <v>45</v>
      </c>
      <c r="AH129" s="281" t="s">
        <v>113</v>
      </c>
      <c r="AI129" s="40"/>
      <c r="AJ129" s="262">
        <f t="shared" si="11"/>
        <v>170</v>
      </c>
    </row>
    <row r="130" spans="9:36" ht="13.5">
      <c r="I130" s="262">
        <f t="shared" si="12"/>
        <v>171</v>
      </c>
      <c r="J130" s="203">
        <f t="shared" si="13"/>
        <v>0</v>
      </c>
      <c r="K130" s="183" t="s">
        <v>113</v>
      </c>
      <c r="L130" s="263">
        <f t="shared" si="14"/>
        <v>45</v>
      </c>
      <c r="M130" s="183" t="s">
        <v>113</v>
      </c>
      <c r="N130" s="267">
        <f t="shared" si="15"/>
        <v>171</v>
      </c>
      <c r="O130" s="211">
        <f t="shared" si="18"/>
        <v>265</v>
      </c>
      <c r="P130" s="6">
        <f>P129</f>
        <v>139</v>
      </c>
      <c r="Q130" s="6">
        <f>Q129</f>
        <v>97</v>
      </c>
      <c r="R130" s="6">
        <f>R129</f>
        <v>77</v>
      </c>
      <c r="S130" s="211">
        <f>S129+2</f>
        <v>181</v>
      </c>
      <c r="T130" s="211">
        <f>T129+2</f>
        <v>115</v>
      </c>
      <c r="U130" s="6">
        <f>U129</f>
        <v>85</v>
      </c>
      <c r="V130" s="183" t="s">
        <v>113</v>
      </c>
      <c r="W130" s="263">
        <f t="shared" si="16"/>
        <v>143</v>
      </c>
      <c r="X130" s="183" t="s">
        <v>113</v>
      </c>
      <c r="Y130" s="211">
        <f t="shared" si="19"/>
        <v>265</v>
      </c>
      <c r="Z130" s="6">
        <f>Z129</f>
        <v>139</v>
      </c>
      <c r="AA130" s="6">
        <f>AA129</f>
        <v>97</v>
      </c>
      <c r="AB130" s="6">
        <f>AB129</f>
        <v>77</v>
      </c>
      <c r="AC130" s="211">
        <f>AC129+2</f>
        <v>181</v>
      </c>
      <c r="AD130" s="211">
        <f>AD129+2</f>
        <v>115</v>
      </c>
      <c r="AE130" s="6">
        <f>AE129</f>
        <v>85</v>
      </c>
      <c r="AF130" s="183" t="s">
        <v>113</v>
      </c>
      <c r="AG130" s="283">
        <f t="shared" si="17"/>
        <v>45</v>
      </c>
      <c r="AH130" s="281" t="s">
        <v>113</v>
      </c>
      <c r="AI130" s="40"/>
      <c r="AJ130" s="262">
        <f t="shared" si="11"/>
        <v>171</v>
      </c>
    </row>
    <row r="131" spans="9:36" ht="13.5">
      <c r="I131" s="262">
        <f t="shared" si="12"/>
        <v>172</v>
      </c>
      <c r="J131" s="203">
        <f t="shared" si="13"/>
        <v>0</v>
      </c>
      <c r="K131" s="183" t="s">
        <v>113</v>
      </c>
      <c r="L131" s="263">
        <f t="shared" si="14"/>
        <v>45</v>
      </c>
      <c r="M131" s="183" t="s">
        <v>113</v>
      </c>
      <c r="N131" s="267">
        <f t="shared" si="15"/>
        <v>172</v>
      </c>
      <c r="O131" s="211">
        <f t="shared" si="18"/>
        <v>267</v>
      </c>
      <c r="P131" s="211">
        <f>P130+2</f>
        <v>141</v>
      </c>
      <c r="Q131" s="211">
        <f>Q130+2</f>
        <v>99</v>
      </c>
      <c r="R131" s="6">
        <f>R130</f>
        <v>77</v>
      </c>
      <c r="S131" s="211">
        <f>S130+2</f>
        <v>183</v>
      </c>
      <c r="T131" s="6">
        <f>T130</f>
        <v>115</v>
      </c>
      <c r="U131" s="6">
        <f>U130</f>
        <v>85</v>
      </c>
      <c r="V131" s="183" t="s">
        <v>113</v>
      </c>
      <c r="W131" s="263">
        <f t="shared" si="16"/>
        <v>143</v>
      </c>
      <c r="X131" s="183" t="s">
        <v>113</v>
      </c>
      <c r="Y131" s="211">
        <f t="shared" si="19"/>
        <v>267</v>
      </c>
      <c r="Z131" s="211">
        <f>Z130+2</f>
        <v>141</v>
      </c>
      <c r="AA131" s="211">
        <f>AA130+2</f>
        <v>99</v>
      </c>
      <c r="AB131" s="6">
        <f>AB130</f>
        <v>77</v>
      </c>
      <c r="AC131" s="211">
        <f>AC130+2</f>
        <v>183</v>
      </c>
      <c r="AD131" s="6">
        <f>AD130</f>
        <v>115</v>
      </c>
      <c r="AE131" s="6">
        <f>AE130</f>
        <v>85</v>
      </c>
      <c r="AF131" s="183" t="s">
        <v>113</v>
      </c>
      <c r="AG131" s="283">
        <f t="shared" si="17"/>
        <v>45</v>
      </c>
      <c r="AH131" s="281" t="s">
        <v>113</v>
      </c>
      <c r="AI131" s="40"/>
      <c r="AJ131" s="262">
        <f t="shared" si="11"/>
        <v>172</v>
      </c>
    </row>
    <row r="132" spans="9:36" ht="13.5">
      <c r="I132" s="262">
        <f t="shared" si="12"/>
        <v>173</v>
      </c>
      <c r="J132" s="203">
        <f t="shared" si="13"/>
        <v>0</v>
      </c>
      <c r="K132" s="183" t="s">
        <v>113</v>
      </c>
      <c r="L132" s="263">
        <f t="shared" si="14"/>
        <v>45</v>
      </c>
      <c r="M132" s="183" t="s">
        <v>113</v>
      </c>
      <c r="N132" s="267">
        <f t="shared" si="15"/>
        <v>173</v>
      </c>
      <c r="O132" s="211">
        <f t="shared" si="18"/>
        <v>269</v>
      </c>
      <c r="P132" s="6">
        <f>P131</f>
        <v>141</v>
      </c>
      <c r="Q132" s="6">
        <f>Q131</f>
        <v>99</v>
      </c>
      <c r="R132" s="6">
        <f>R131</f>
        <v>77</v>
      </c>
      <c r="S132" s="6">
        <f>S131</f>
        <v>183</v>
      </c>
      <c r="T132" s="211">
        <f>T131+2</f>
        <v>117</v>
      </c>
      <c r="U132" s="211">
        <f>U131+2</f>
        <v>87</v>
      </c>
      <c r="V132" s="183" t="s">
        <v>113</v>
      </c>
      <c r="W132" s="263">
        <f t="shared" si="16"/>
        <v>143</v>
      </c>
      <c r="X132" s="183" t="s">
        <v>113</v>
      </c>
      <c r="Y132" s="211">
        <f t="shared" si="19"/>
        <v>269</v>
      </c>
      <c r="Z132" s="6">
        <f>Z131</f>
        <v>141</v>
      </c>
      <c r="AA132" s="6">
        <f>AA131</f>
        <v>99</v>
      </c>
      <c r="AB132" s="6">
        <f>AB131</f>
        <v>77</v>
      </c>
      <c r="AC132" s="6">
        <f>AC131</f>
        <v>183</v>
      </c>
      <c r="AD132" s="211">
        <f>AD131+2</f>
        <v>117</v>
      </c>
      <c r="AE132" s="211">
        <f>AE131+2</f>
        <v>87</v>
      </c>
      <c r="AF132" s="183" t="s">
        <v>113</v>
      </c>
      <c r="AG132" s="283">
        <f t="shared" si="17"/>
        <v>45</v>
      </c>
      <c r="AH132" s="281" t="s">
        <v>113</v>
      </c>
      <c r="AI132" s="40"/>
      <c r="AJ132" s="262">
        <f t="shared" si="11"/>
        <v>173</v>
      </c>
    </row>
    <row r="133" spans="9:36" ht="13.5">
      <c r="I133" s="262">
        <f t="shared" si="12"/>
        <v>174</v>
      </c>
      <c r="J133" s="203">
        <f t="shared" si="13"/>
        <v>0</v>
      </c>
      <c r="K133" s="183" t="s">
        <v>113</v>
      </c>
      <c r="L133" s="263">
        <f t="shared" si="14"/>
        <v>45</v>
      </c>
      <c r="M133" s="183" t="s">
        <v>113</v>
      </c>
      <c r="N133" s="267">
        <f t="shared" si="15"/>
        <v>174</v>
      </c>
      <c r="O133" s="211">
        <f t="shared" si="18"/>
        <v>271</v>
      </c>
      <c r="P133" s="211">
        <f>P132+2</f>
        <v>143</v>
      </c>
      <c r="Q133" s="6">
        <f>Q132</f>
        <v>99</v>
      </c>
      <c r="R133" s="211">
        <f>R132+2</f>
        <v>79</v>
      </c>
      <c r="S133" s="211">
        <f>S132+2</f>
        <v>185</v>
      </c>
      <c r="T133" s="6">
        <f>T132</f>
        <v>117</v>
      </c>
      <c r="U133" s="6">
        <f>U132</f>
        <v>87</v>
      </c>
      <c r="V133" s="183" t="s">
        <v>113</v>
      </c>
      <c r="W133" s="263">
        <f t="shared" si="16"/>
        <v>143</v>
      </c>
      <c r="X133" s="183" t="s">
        <v>113</v>
      </c>
      <c r="Y133" s="211">
        <f t="shared" si="19"/>
        <v>271</v>
      </c>
      <c r="Z133" s="211">
        <f>Z132+2</f>
        <v>143</v>
      </c>
      <c r="AA133" s="6">
        <f>AA132</f>
        <v>99</v>
      </c>
      <c r="AB133" s="211">
        <f>AB132+2</f>
        <v>79</v>
      </c>
      <c r="AC133" s="211">
        <f>AC132+2</f>
        <v>185</v>
      </c>
      <c r="AD133" s="6">
        <f>AD132</f>
        <v>117</v>
      </c>
      <c r="AE133" s="6">
        <f>AE132</f>
        <v>87</v>
      </c>
      <c r="AF133" s="183" t="s">
        <v>113</v>
      </c>
      <c r="AG133" s="283">
        <f t="shared" si="17"/>
        <v>45</v>
      </c>
      <c r="AH133" s="281" t="s">
        <v>113</v>
      </c>
      <c r="AI133" s="40"/>
      <c r="AJ133" s="262">
        <f t="shared" si="11"/>
        <v>174</v>
      </c>
    </row>
    <row r="134" spans="9:36" ht="13.5">
      <c r="I134" s="262">
        <f t="shared" si="12"/>
        <v>175</v>
      </c>
      <c r="J134" s="203">
        <f t="shared" si="13"/>
        <v>0</v>
      </c>
      <c r="K134" s="183" t="s">
        <v>113</v>
      </c>
      <c r="L134" s="263">
        <f t="shared" si="14"/>
        <v>45</v>
      </c>
      <c r="M134" s="183" t="s">
        <v>113</v>
      </c>
      <c r="N134" s="267">
        <f t="shared" si="15"/>
        <v>175</v>
      </c>
      <c r="O134" s="211">
        <f t="shared" si="18"/>
        <v>273</v>
      </c>
      <c r="P134" s="6">
        <f>P133</f>
        <v>143</v>
      </c>
      <c r="Q134" s="211">
        <f>Q133+2</f>
        <v>101</v>
      </c>
      <c r="R134" s="6">
        <f>R133</f>
        <v>79</v>
      </c>
      <c r="S134" s="211">
        <f>S133+2</f>
        <v>187</v>
      </c>
      <c r="T134" s="6">
        <f>T133</f>
        <v>117</v>
      </c>
      <c r="U134" s="6">
        <f>U133</f>
        <v>87</v>
      </c>
      <c r="V134" s="183" t="s">
        <v>113</v>
      </c>
      <c r="W134" s="263">
        <f t="shared" si="16"/>
        <v>143</v>
      </c>
      <c r="X134" s="183" t="s">
        <v>113</v>
      </c>
      <c r="Y134" s="211">
        <f t="shared" si="19"/>
        <v>273</v>
      </c>
      <c r="Z134" s="6">
        <f>Z133</f>
        <v>143</v>
      </c>
      <c r="AA134" s="211">
        <f>AA133+2</f>
        <v>101</v>
      </c>
      <c r="AB134" s="6">
        <f>AB133</f>
        <v>79</v>
      </c>
      <c r="AC134" s="211">
        <f>AC133+2</f>
        <v>187</v>
      </c>
      <c r="AD134" s="6">
        <f>AD133</f>
        <v>117</v>
      </c>
      <c r="AE134" s="6">
        <f>AE133</f>
        <v>87</v>
      </c>
      <c r="AF134" s="183" t="s">
        <v>113</v>
      </c>
      <c r="AG134" s="283">
        <f t="shared" si="17"/>
        <v>45</v>
      </c>
      <c r="AH134" s="281" t="s">
        <v>113</v>
      </c>
      <c r="AI134" s="40"/>
      <c r="AJ134" s="262">
        <f t="shared" si="11"/>
        <v>175</v>
      </c>
    </row>
    <row r="135" spans="9:36" ht="13.5">
      <c r="I135" s="262">
        <f t="shared" si="12"/>
        <v>176</v>
      </c>
      <c r="J135" s="203">
        <f t="shared" si="13"/>
        <v>0</v>
      </c>
      <c r="K135" s="183" t="s">
        <v>113</v>
      </c>
      <c r="L135" s="263">
        <f t="shared" si="14"/>
        <v>45</v>
      </c>
      <c r="M135" s="183" t="s">
        <v>113</v>
      </c>
      <c r="N135" s="267">
        <f t="shared" si="15"/>
        <v>176</v>
      </c>
      <c r="O135" s="211">
        <f t="shared" si="18"/>
        <v>275</v>
      </c>
      <c r="P135" s="211">
        <f>P134+2</f>
        <v>145</v>
      </c>
      <c r="Q135" s="6">
        <f>Q134</f>
        <v>101</v>
      </c>
      <c r="R135" s="6">
        <f>R134</f>
        <v>79</v>
      </c>
      <c r="S135" s="6">
        <f>S134</f>
        <v>187</v>
      </c>
      <c r="T135" s="211">
        <f>T134+2</f>
        <v>119</v>
      </c>
      <c r="U135" s="211">
        <f>U134+2</f>
        <v>89</v>
      </c>
      <c r="V135" s="183" t="s">
        <v>113</v>
      </c>
      <c r="W135" s="263">
        <f t="shared" si="16"/>
        <v>143</v>
      </c>
      <c r="X135" s="183" t="s">
        <v>113</v>
      </c>
      <c r="Y135" s="211">
        <f t="shared" si="19"/>
        <v>275</v>
      </c>
      <c r="Z135" s="211">
        <f>Z134+2</f>
        <v>145</v>
      </c>
      <c r="AA135" s="6">
        <f>AA134</f>
        <v>101</v>
      </c>
      <c r="AB135" s="6">
        <f>AB134</f>
        <v>79</v>
      </c>
      <c r="AC135" s="6">
        <f>AC134</f>
        <v>187</v>
      </c>
      <c r="AD135" s="211">
        <f>AD134+2</f>
        <v>119</v>
      </c>
      <c r="AE135" s="211">
        <f>AE134+2</f>
        <v>89</v>
      </c>
      <c r="AF135" s="183" t="s">
        <v>113</v>
      </c>
      <c r="AG135" s="283">
        <f t="shared" si="17"/>
        <v>45</v>
      </c>
      <c r="AH135" s="281" t="s">
        <v>113</v>
      </c>
      <c r="AI135" s="40"/>
      <c r="AJ135" s="262">
        <f aca="true" t="shared" si="20" ref="AJ135:AJ157">AJ134+1</f>
        <v>176</v>
      </c>
    </row>
    <row r="136" spans="9:36" ht="13.5">
      <c r="I136" s="262">
        <f aca="true" t="shared" si="21" ref="I136:I157">N136</f>
        <v>177</v>
      </c>
      <c r="J136" s="203">
        <f aca="true" t="shared" si="22" ref="J136:J157">AI135</f>
        <v>0</v>
      </c>
      <c r="K136" s="183" t="s">
        <v>113</v>
      </c>
      <c r="L136" s="263">
        <f aca="true" t="shared" si="23" ref="L136:L157">L135</f>
        <v>45</v>
      </c>
      <c r="M136" s="183" t="s">
        <v>113</v>
      </c>
      <c r="N136" s="267">
        <f aca="true" t="shared" si="24" ref="N136:N157">N135+1</f>
        <v>177</v>
      </c>
      <c r="O136" s="211">
        <f t="shared" si="18"/>
        <v>277</v>
      </c>
      <c r="P136" s="6">
        <f>P135</f>
        <v>145</v>
      </c>
      <c r="Q136" s="6">
        <f>Q135</f>
        <v>101</v>
      </c>
      <c r="R136" s="6">
        <f>R135</f>
        <v>79</v>
      </c>
      <c r="S136" s="211">
        <f>S135+2</f>
        <v>189</v>
      </c>
      <c r="T136" s="6">
        <f>T135</f>
        <v>119</v>
      </c>
      <c r="U136" s="6">
        <f>U135</f>
        <v>89</v>
      </c>
      <c r="V136" s="183" t="s">
        <v>113</v>
      </c>
      <c r="W136" s="263">
        <f aca="true" t="shared" si="25" ref="W136:W157">W135</f>
        <v>143</v>
      </c>
      <c r="X136" s="183" t="s">
        <v>113</v>
      </c>
      <c r="Y136" s="211">
        <f t="shared" si="19"/>
        <v>277</v>
      </c>
      <c r="Z136" s="6">
        <f>Z135</f>
        <v>145</v>
      </c>
      <c r="AA136" s="6">
        <f>AA135</f>
        <v>101</v>
      </c>
      <c r="AB136" s="6">
        <f>AB135</f>
        <v>79</v>
      </c>
      <c r="AC136" s="211">
        <f>AC135+2</f>
        <v>189</v>
      </c>
      <c r="AD136" s="6">
        <f>AD135</f>
        <v>119</v>
      </c>
      <c r="AE136" s="6">
        <f>AE135</f>
        <v>89</v>
      </c>
      <c r="AF136" s="183" t="s">
        <v>113</v>
      </c>
      <c r="AG136" s="283">
        <f aca="true" t="shared" si="26" ref="AG136:AG157">AG135</f>
        <v>45</v>
      </c>
      <c r="AH136" s="281" t="s">
        <v>113</v>
      </c>
      <c r="AI136" s="40"/>
      <c r="AJ136" s="262">
        <f t="shared" si="20"/>
        <v>177</v>
      </c>
    </row>
    <row r="137" spans="9:36" ht="13.5">
      <c r="I137" s="262">
        <f t="shared" si="21"/>
        <v>178</v>
      </c>
      <c r="J137" s="203">
        <f t="shared" si="22"/>
        <v>0</v>
      </c>
      <c r="K137" s="183" t="s">
        <v>113</v>
      </c>
      <c r="L137" s="263">
        <f t="shared" si="23"/>
        <v>45</v>
      </c>
      <c r="M137" s="183" t="s">
        <v>113</v>
      </c>
      <c r="N137" s="267">
        <f t="shared" si="24"/>
        <v>178</v>
      </c>
      <c r="O137" s="211">
        <f aca="true" t="shared" si="27" ref="O137:O157">O136+2</f>
        <v>279</v>
      </c>
      <c r="P137" s="211">
        <f>P136+2</f>
        <v>147</v>
      </c>
      <c r="Q137" s="211">
        <f>Q136+2</f>
        <v>103</v>
      </c>
      <c r="R137" s="211">
        <f>R136+2</f>
        <v>81</v>
      </c>
      <c r="S137" s="211">
        <f>S136+2</f>
        <v>191</v>
      </c>
      <c r="T137" s="211">
        <f>T136+2</f>
        <v>121</v>
      </c>
      <c r="U137" s="6">
        <f>U136</f>
        <v>89</v>
      </c>
      <c r="V137" s="183" t="s">
        <v>113</v>
      </c>
      <c r="W137" s="263">
        <f t="shared" si="25"/>
        <v>143</v>
      </c>
      <c r="X137" s="183" t="s">
        <v>113</v>
      </c>
      <c r="Y137" s="211">
        <f aca="true" t="shared" si="28" ref="Y137:Y157">Y136+2</f>
        <v>279</v>
      </c>
      <c r="Z137" s="211">
        <f>Z136+2</f>
        <v>147</v>
      </c>
      <c r="AA137" s="211">
        <f>AA136+2</f>
        <v>103</v>
      </c>
      <c r="AB137" s="211">
        <f>AB136+2</f>
        <v>81</v>
      </c>
      <c r="AC137" s="211">
        <f>AC136+2</f>
        <v>191</v>
      </c>
      <c r="AD137" s="211">
        <f>AD136+2</f>
        <v>121</v>
      </c>
      <c r="AE137" s="6">
        <f>AE136</f>
        <v>89</v>
      </c>
      <c r="AF137" s="183" t="s">
        <v>113</v>
      </c>
      <c r="AG137" s="283">
        <f t="shared" si="26"/>
        <v>45</v>
      </c>
      <c r="AH137" s="281" t="s">
        <v>113</v>
      </c>
      <c r="AI137" s="40"/>
      <c r="AJ137" s="262">
        <f t="shared" si="20"/>
        <v>178</v>
      </c>
    </row>
    <row r="138" spans="9:36" ht="13.5">
      <c r="I138" s="262">
        <f t="shared" si="21"/>
        <v>179</v>
      </c>
      <c r="J138" s="203">
        <f t="shared" si="22"/>
        <v>0</v>
      </c>
      <c r="K138" s="183" t="s">
        <v>113</v>
      </c>
      <c r="L138" s="263">
        <f t="shared" si="23"/>
        <v>45</v>
      </c>
      <c r="M138" s="183" t="s">
        <v>113</v>
      </c>
      <c r="N138" s="267">
        <f t="shared" si="24"/>
        <v>179</v>
      </c>
      <c r="O138" s="211">
        <f t="shared" si="27"/>
        <v>281</v>
      </c>
      <c r="P138" s="6">
        <f>P137</f>
        <v>147</v>
      </c>
      <c r="Q138" s="6">
        <f>Q137</f>
        <v>103</v>
      </c>
      <c r="R138" s="6">
        <f>R137</f>
        <v>81</v>
      </c>
      <c r="S138" s="6">
        <f>S137</f>
        <v>191</v>
      </c>
      <c r="T138" s="6">
        <f>T137</f>
        <v>121</v>
      </c>
      <c r="U138" s="6">
        <f>U137</f>
        <v>89</v>
      </c>
      <c r="V138" s="183" t="s">
        <v>113</v>
      </c>
      <c r="W138" s="263">
        <f t="shared" si="25"/>
        <v>143</v>
      </c>
      <c r="X138" s="183" t="s">
        <v>113</v>
      </c>
      <c r="Y138" s="211">
        <f t="shared" si="28"/>
        <v>281</v>
      </c>
      <c r="Z138" s="6">
        <f>Z137</f>
        <v>147</v>
      </c>
      <c r="AA138" s="6">
        <f>AA137</f>
        <v>103</v>
      </c>
      <c r="AB138" s="6">
        <f>AB137</f>
        <v>81</v>
      </c>
      <c r="AC138" s="6">
        <f>AC137</f>
        <v>191</v>
      </c>
      <c r="AD138" s="6">
        <f>AD137</f>
        <v>121</v>
      </c>
      <c r="AE138" s="6">
        <f>AE137</f>
        <v>89</v>
      </c>
      <c r="AF138" s="183" t="s">
        <v>113</v>
      </c>
      <c r="AG138" s="283">
        <f t="shared" si="26"/>
        <v>45</v>
      </c>
      <c r="AH138" s="281" t="s">
        <v>113</v>
      </c>
      <c r="AI138" s="40"/>
      <c r="AJ138" s="262">
        <f t="shared" si="20"/>
        <v>179</v>
      </c>
    </row>
    <row r="139" spans="9:36" ht="13.5">
      <c r="I139" s="262">
        <f t="shared" si="21"/>
        <v>180</v>
      </c>
      <c r="J139" s="203">
        <f t="shared" si="22"/>
        <v>0</v>
      </c>
      <c r="K139" s="183" t="s">
        <v>113</v>
      </c>
      <c r="L139" s="263">
        <f t="shared" si="23"/>
        <v>45</v>
      </c>
      <c r="M139" s="183" t="s">
        <v>113</v>
      </c>
      <c r="N139" s="267">
        <f t="shared" si="24"/>
        <v>180</v>
      </c>
      <c r="O139" s="211">
        <f t="shared" si="27"/>
        <v>283</v>
      </c>
      <c r="P139" s="211">
        <f>P138+2</f>
        <v>149</v>
      </c>
      <c r="Q139" s="6">
        <f>Q138</f>
        <v>103</v>
      </c>
      <c r="R139" s="6">
        <f>R138</f>
        <v>81</v>
      </c>
      <c r="S139" s="211">
        <f>S138+2</f>
        <v>193</v>
      </c>
      <c r="T139" s="6">
        <f>T138</f>
        <v>121</v>
      </c>
      <c r="U139" s="211">
        <f>U138+2</f>
        <v>91</v>
      </c>
      <c r="V139" s="183" t="s">
        <v>113</v>
      </c>
      <c r="W139" s="263">
        <f t="shared" si="25"/>
        <v>143</v>
      </c>
      <c r="X139" s="183" t="s">
        <v>113</v>
      </c>
      <c r="Y139" s="211">
        <f t="shared" si="28"/>
        <v>283</v>
      </c>
      <c r="Z139" s="211">
        <f>Z138+2</f>
        <v>149</v>
      </c>
      <c r="AA139" s="6">
        <f>AA138</f>
        <v>103</v>
      </c>
      <c r="AB139" s="6">
        <f>AB138</f>
        <v>81</v>
      </c>
      <c r="AC139" s="211">
        <f>AC138+2</f>
        <v>193</v>
      </c>
      <c r="AD139" s="6">
        <f>AD138</f>
        <v>121</v>
      </c>
      <c r="AE139" s="211">
        <f>AE138+2</f>
        <v>91</v>
      </c>
      <c r="AF139" s="183" t="s">
        <v>113</v>
      </c>
      <c r="AG139" s="283">
        <f t="shared" si="26"/>
        <v>45</v>
      </c>
      <c r="AH139" s="281" t="s">
        <v>113</v>
      </c>
      <c r="AI139" s="40"/>
      <c r="AJ139" s="262">
        <f t="shared" si="20"/>
        <v>180</v>
      </c>
    </row>
    <row r="140" spans="9:36" ht="13.5">
      <c r="I140" s="262">
        <f t="shared" si="21"/>
        <v>181</v>
      </c>
      <c r="J140" s="203">
        <f t="shared" si="22"/>
        <v>0</v>
      </c>
      <c r="K140" s="183" t="s">
        <v>113</v>
      </c>
      <c r="L140" s="263">
        <f t="shared" si="23"/>
        <v>45</v>
      </c>
      <c r="M140" s="183" t="s">
        <v>113</v>
      </c>
      <c r="N140" s="267">
        <f t="shared" si="24"/>
        <v>181</v>
      </c>
      <c r="O140" s="211">
        <f t="shared" si="27"/>
        <v>285</v>
      </c>
      <c r="P140" s="6">
        <f>P139</f>
        <v>149</v>
      </c>
      <c r="Q140" s="211">
        <f>Q139+2</f>
        <v>105</v>
      </c>
      <c r="R140" s="6">
        <f>R139</f>
        <v>81</v>
      </c>
      <c r="S140" s="211">
        <f>S139+2</f>
        <v>195</v>
      </c>
      <c r="T140" s="211">
        <f>T139+2</f>
        <v>123</v>
      </c>
      <c r="U140" s="6">
        <f>U139</f>
        <v>91</v>
      </c>
      <c r="V140" s="183" t="s">
        <v>113</v>
      </c>
      <c r="W140" s="263">
        <f t="shared" si="25"/>
        <v>143</v>
      </c>
      <c r="X140" s="183" t="s">
        <v>113</v>
      </c>
      <c r="Y140" s="211">
        <f t="shared" si="28"/>
        <v>285</v>
      </c>
      <c r="Z140" s="6">
        <f>Z139</f>
        <v>149</v>
      </c>
      <c r="AA140" s="211">
        <f>AA139+2</f>
        <v>105</v>
      </c>
      <c r="AB140" s="6">
        <f>AB139</f>
        <v>81</v>
      </c>
      <c r="AC140" s="211">
        <f>AC139+2</f>
        <v>195</v>
      </c>
      <c r="AD140" s="211">
        <f>AD139+2</f>
        <v>123</v>
      </c>
      <c r="AE140" s="6">
        <f>AE139</f>
        <v>91</v>
      </c>
      <c r="AF140" s="183" t="s">
        <v>113</v>
      </c>
      <c r="AG140" s="283">
        <f t="shared" si="26"/>
        <v>45</v>
      </c>
      <c r="AH140" s="281" t="s">
        <v>113</v>
      </c>
      <c r="AI140" s="40"/>
      <c r="AJ140" s="262">
        <f t="shared" si="20"/>
        <v>181</v>
      </c>
    </row>
    <row r="141" spans="9:36" ht="13.5">
      <c r="I141" s="262">
        <f t="shared" si="21"/>
        <v>182</v>
      </c>
      <c r="J141" s="203">
        <f t="shared" si="22"/>
        <v>0</v>
      </c>
      <c r="K141" s="183" t="s">
        <v>113</v>
      </c>
      <c r="L141" s="263">
        <f t="shared" si="23"/>
        <v>45</v>
      </c>
      <c r="M141" s="183" t="s">
        <v>113</v>
      </c>
      <c r="N141" s="267">
        <f t="shared" si="24"/>
        <v>182</v>
      </c>
      <c r="O141" s="211">
        <f t="shared" si="27"/>
        <v>287</v>
      </c>
      <c r="P141" s="211">
        <f>P140+2</f>
        <v>151</v>
      </c>
      <c r="Q141" s="6">
        <f>Q140</f>
        <v>105</v>
      </c>
      <c r="R141" s="211">
        <f>R140+2</f>
        <v>83</v>
      </c>
      <c r="S141" s="6">
        <f>S140</f>
        <v>195</v>
      </c>
      <c r="T141" s="6">
        <f>T140</f>
        <v>123</v>
      </c>
      <c r="U141" s="6">
        <f>U140</f>
        <v>91</v>
      </c>
      <c r="V141" s="183" t="s">
        <v>113</v>
      </c>
      <c r="W141" s="263">
        <f t="shared" si="25"/>
        <v>143</v>
      </c>
      <c r="X141" s="183" t="s">
        <v>113</v>
      </c>
      <c r="Y141" s="211">
        <f t="shared" si="28"/>
        <v>287</v>
      </c>
      <c r="Z141" s="211">
        <f>Z140+2</f>
        <v>151</v>
      </c>
      <c r="AA141" s="6">
        <f>AA140</f>
        <v>105</v>
      </c>
      <c r="AB141" s="211">
        <f>AB140+2</f>
        <v>83</v>
      </c>
      <c r="AC141" s="6">
        <f>AC140</f>
        <v>195</v>
      </c>
      <c r="AD141" s="6">
        <f>AD140</f>
        <v>123</v>
      </c>
      <c r="AE141" s="6">
        <f>AE140</f>
        <v>91</v>
      </c>
      <c r="AF141" s="183" t="s">
        <v>113</v>
      </c>
      <c r="AG141" s="283">
        <f t="shared" si="26"/>
        <v>45</v>
      </c>
      <c r="AH141" s="281" t="s">
        <v>113</v>
      </c>
      <c r="AI141" s="40"/>
      <c r="AJ141" s="262">
        <f t="shared" si="20"/>
        <v>182</v>
      </c>
    </row>
    <row r="142" spans="9:36" ht="13.5">
      <c r="I142" s="262">
        <f t="shared" si="21"/>
        <v>183</v>
      </c>
      <c r="J142" s="203">
        <f t="shared" si="22"/>
        <v>0</v>
      </c>
      <c r="K142" s="183" t="s">
        <v>113</v>
      </c>
      <c r="L142" s="263">
        <f t="shared" si="23"/>
        <v>45</v>
      </c>
      <c r="M142" s="183" t="s">
        <v>113</v>
      </c>
      <c r="N142" s="267">
        <f t="shared" si="24"/>
        <v>183</v>
      </c>
      <c r="O142" s="211">
        <f t="shared" si="27"/>
        <v>289</v>
      </c>
      <c r="P142" s="6">
        <f>P141</f>
        <v>151</v>
      </c>
      <c r="Q142" s="6">
        <f>Q141</f>
        <v>105</v>
      </c>
      <c r="R142" s="6">
        <f>R141</f>
        <v>83</v>
      </c>
      <c r="S142" s="211">
        <f>S141+2</f>
        <v>197</v>
      </c>
      <c r="T142" s="211">
        <f>T141+2</f>
        <v>125</v>
      </c>
      <c r="U142" s="211">
        <f>U141+2</f>
        <v>93</v>
      </c>
      <c r="V142" s="183" t="s">
        <v>113</v>
      </c>
      <c r="W142" s="263">
        <f t="shared" si="25"/>
        <v>143</v>
      </c>
      <c r="X142" s="183" t="s">
        <v>113</v>
      </c>
      <c r="Y142" s="211">
        <f t="shared" si="28"/>
        <v>289</v>
      </c>
      <c r="Z142" s="6">
        <f>Z141</f>
        <v>151</v>
      </c>
      <c r="AA142" s="6">
        <f>AA141</f>
        <v>105</v>
      </c>
      <c r="AB142" s="6">
        <f>AB141</f>
        <v>83</v>
      </c>
      <c r="AC142" s="211">
        <f>AC141+2</f>
        <v>197</v>
      </c>
      <c r="AD142" s="211">
        <f>AD141+2</f>
        <v>125</v>
      </c>
      <c r="AE142" s="211">
        <f>AE141+2</f>
        <v>93</v>
      </c>
      <c r="AF142" s="183" t="s">
        <v>113</v>
      </c>
      <c r="AG142" s="283">
        <f t="shared" si="26"/>
        <v>45</v>
      </c>
      <c r="AH142" s="281" t="s">
        <v>113</v>
      </c>
      <c r="AI142" s="40"/>
      <c r="AJ142" s="262">
        <f t="shared" si="20"/>
        <v>183</v>
      </c>
    </row>
    <row r="143" spans="9:36" ht="13.5">
      <c r="I143" s="262">
        <f t="shared" si="21"/>
        <v>184</v>
      </c>
      <c r="J143" s="203">
        <f t="shared" si="22"/>
        <v>0</v>
      </c>
      <c r="K143" s="183" t="s">
        <v>113</v>
      </c>
      <c r="L143" s="263">
        <f t="shared" si="23"/>
        <v>45</v>
      </c>
      <c r="M143" s="183" t="s">
        <v>113</v>
      </c>
      <c r="N143" s="267">
        <f t="shared" si="24"/>
        <v>184</v>
      </c>
      <c r="O143" s="211">
        <f t="shared" si="27"/>
        <v>291</v>
      </c>
      <c r="P143" s="211">
        <f>P142+2</f>
        <v>153</v>
      </c>
      <c r="Q143" s="211">
        <f>Q142+2</f>
        <v>107</v>
      </c>
      <c r="R143" s="6">
        <f>R142</f>
        <v>83</v>
      </c>
      <c r="S143" s="211">
        <f>S142+2</f>
        <v>199</v>
      </c>
      <c r="T143" s="6">
        <f>T142</f>
        <v>125</v>
      </c>
      <c r="U143" s="6">
        <f>U142</f>
        <v>93</v>
      </c>
      <c r="V143" s="183" t="s">
        <v>113</v>
      </c>
      <c r="W143" s="263">
        <f t="shared" si="25"/>
        <v>143</v>
      </c>
      <c r="X143" s="183" t="s">
        <v>113</v>
      </c>
      <c r="Y143" s="211">
        <f t="shared" si="28"/>
        <v>291</v>
      </c>
      <c r="Z143" s="211">
        <f>Z142+2</f>
        <v>153</v>
      </c>
      <c r="AA143" s="211">
        <f>AA142+2</f>
        <v>107</v>
      </c>
      <c r="AB143" s="6">
        <f>AB142</f>
        <v>83</v>
      </c>
      <c r="AC143" s="211">
        <f>AC142+2</f>
        <v>199</v>
      </c>
      <c r="AD143" s="6">
        <f>AD142</f>
        <v>125</v>
      </c>
      <c r="AE143" s="6">
        <f>AE142</f>
        <v>93</v>
      </c>
      <c r="AF143" s="183" t="s">
        <v>113</v>
      </c>
      <c r="AG143" s="283">
        <f t="shared" si="26"/>
        <v>45</v>
      </c>
      <c r="AH143" s="281" t="s">
        <v>113</v>
      </c>
      <c r="AI143" s="40"/>
      <c r="AJ143" s="262">
        <f t="shared" si="20"/>
        <v>184</v>
      </c>
    </row>
    <row r="144" spans="9:36" ht="13.5">
      <c r="I144" s="262">
        <f t="shared" si="21"/>
        <v>185</v>
      </c>
      <c r="J144" s="203">
        <f t="shared" si="22"/>
        <v>0</v>
      </c>
      <c r="K144" s="183" t="s">
        <v>113</v>
      </c>
      <c r="L144" s="263">
        <f t="shared" si="23"/>
        <v>45</v>
      </c>
      <c r="M144" s="183" t="s">
        <v>113</v>
      </c>
      <c r="N144" s="267">
        <f t="shared" si="24"/>
        <v>185</v>
      </c>
      <c r="O144" s="211">
        <f t="shared" si="27"/>
        <v>293</v>
      </c>
      <c r="P144" s="6">
        <f>P143</f>
        <v>153</v>
      </c>
      <c r="Q144" s="6">
        <f>Q143</f>
        <v>107</v>
      </c>
      <c r="R144" s="6">
        <f>R143</f>
        <v>83</v>
      </c>
      <c r="S144" s="6">
        <f>S143</f>
        <v>199</v>
      </c>
      <c r="T144" s="6">
        <f>T143</f>
        <v>125</v>
      </c>
      <c r="U144" s="6">
        <f>U143</f>
        <v>93</v>
      </c>
      <c r="V144" s="183" t="s">
        <v>113</v>
      </c>
      <c r="W144" s="263">
        <f t="shared" si="25"/>
        <v>143</v>
      </c>
      <c r="X144" s="183" t="s">
        <v>113</v>
      </c>
      <c r="Y144" s="211">
        <f t="shared" si="28"/>
        <v>293</v>
      </c>
      <c r="Z144" s="6">
        <f>Z143</f>
        <v>153</v>
      </c>
      <c r="AA144" s="6">
        <f>AA143</f>
        <v>107</v>
      </c>
      <c r="AB144" s="6">
        <f>AB143</f>
        <v>83</v>
      </c>
      <c r="AC144" s="6">
        <f>AC143</f>
        <v>199</v>
      </c>
      <c r="AD144" s="6">
        <f>AD143</f>
        <v>125</v>
      </c>
      <c r="AE144" s="6">
        <f>AE143</f>
        <v>93</v>
      </c>
      <c r="AF144" s="183" t="s">
        <v>113</v>
      </c>
      <c r="AG144" s="283">
        <f t="shared" si="26"/>
        <v>45</v>
      </c>
      <c r="AH144" s="281" t="s">
        <v>113</v>
      </c>
      <c r="AI144" s="40"/>
      <c r="AJ144" s="262">
        <f t="shared" si="20"/>
        <v>185</v>
      </c>
    </row>
    <row r="145" spans="9:36" ht="13.5">
      <c r="I145" s="262">
        <f t="shared" si="21"/>
        <v>186</v>
      </c>
      <c r="J145" s="203">
        <f t="shared" si="22"/>
        <v>0</v>
      </c>
      <c r="K145" s="183" t="s">
        <v>113</v>
      </c>
      <c r="L145" s="263">
        <f t="shared" si="23"/>
        <v>45</v>
      </c>
      <c r="M145" s="183" t="s">
        <v>113</v>
      </c>
      <c r="N145" s="267">
        <f t="shared" si="24"/>
        <v>186</v>
      </c>
      <c r="O145" s="211">
        <f t="shared" si="27"/>
        <v>295</v>
      </c>
      <c r="P145" s="211">
        <f>P144+2</f>
        <v>155</v>
      </c>
      <c r="Q145" s="6">
        <f>Q144</f>
        <v>107</v>
      </c>
      <c r="R145" s="211">
        <f>R144+2</f>
        <v>85</v>
      </c>
      <c r="S145" s="211">
        <f>S144+2</f>
        <v>201</v>
      </c>
      <c r="T145" s="211">
        <f>T144+2</f>
        <v>127</v>
      </c>
      <c r="U145" s="6">
        <f>U144</f>
        <v>93</v>
      </c>
      <c r="V145" s="183" t="s">
        <v>113</v>
      </c>
      <c r="W145" s="263">
        <f t="shared" si="25"/>
        <v>143</v>
      </c>
      <c r="X145" s="183" t="s">
        <v>113</v>
      </c>
      <c r="Y145" s="211">
        <f t="shared" si="28"/>
        <v>295</v>
      </c>
      <c r="Z145" s="211">
        <f>Z144+2</f>
        <v>155</v>
      </c>
      <c r="AA145" s="6">
        <f>AA144</f>
        <v>107</v>
      </c>
      <c r="AB145" s="211">
        <f>AB144+2</f>
        <v>85</v>
      </c>
      <c r="AC145" s="211">
        <f>AC144+2</f>
        <v>201</v>
      </c>
      <c r="AD145" s="211">
        <f>AD144+2</f>
        <v>127</v>
      </c>
      <c r="AE145" s="6">
        <f>AE144</f>
        <v>93</v>
      </c>
      <c r="AF145" s="183" t="s">
        <v>113</v>
      </c>
      <c r="AG145" s="283">
        <f t="shared" si="26"/>
        <v>45</v>
      </c>
      <c r="AH145" s="281" t="s">
        <v>113</v>
      </c>
      <c r="AI145" s="40"/>
      <c r="AJ145" s="262">
        <f t="shared" si="20"/>
        <v>186</v>
      </c>
    </row>
    <row r="146" spans="9:36" ht="13.5">
      <c r="I146" s="262">
        <f t="shared" si="21"/>
        <v>187</v>
      </c>
      <c r="J146" s="203">
        <f t="shared" si="22"/>
        <v>0</v>
      </c>
      <c r="K146" s="183" t="s">
        <v>113</v>
      </c>
      <c r="L146" s="263">
        <f t="shared" si="23"/>
        <v>45</v>
      </c>
      <c r="M146" s="183" t="s">
        <v>113</v>
      </c>
      <c r="N146" s="267">
        <f t="shared" si="24"/>
        <v>187</v>
      </c>
      <c r="O146" s="211">
        <f t="shared" si="27"/>
        <v>297</v>
      </c>
      <c r="P146" s="6">
        <f>P145</f>
        <v>155</v>
      </c>
      <c r="Q146" s="211">
        <f>Q145+2</f>
        <v>109</v>
      </c>
      <c r="R146" s="6">
        <f>R145</f>
        <v>85</v>
      </c>
      <c r="S146" s="211">
        <f>S145+2</f>
        <v>203</v>
      </c>
      <c r="T146" s="6">
        <f>T145</f>
        <v>127</v>
      </c>
      <c r="U146" s="211">
        <f>U145+2</f>
        <v>95</v>
      </c>
      <c r="V146" s="183" t="s">
        <v>113</v>
      </c>
      <c r="W146" s="263">
        <f t="shared" si="25"/>
        <v>143</v>
      </c>
      <c r="X146" s="183" t="s">
        <v>113</v>
      </c>
      <c r="Y146" s="211">
        <f t="shared" si="28"/>
        <v>297</v>
      </c>
      <c r="Z146" s="6">
        <f>Z145</f>
        <v>155</v>
      </c>
      <c r="AA146" s="211">
        <f>AA145+2</f>
        <v>109</v>
      </c>
      <c r="AB146" s="6">
        <f>AB145</f>
        <v>85</v>
      </c>
      <c r="AC146" s="211">
        <f>AC145+2</f>
        <v>203</v>
      </c>
      <c r="AD146" s="6">
        <f>AD145</f>
        <v>127</v>
      </c>
      <c r="AE146" s="211">
        <f>AE145+2</f>
        <v>95</v>
      </c>
      <c r="AF146" s="183" t="s">
        <v>113</v>
      </c>
      <c r="AG146" s="283">
        <f t="shared" si="26"/>
        <v>45</v>
      </c>
      <c r="AH146" s="281" t="s">
        <v>113</v>
      </c>
      <c r="AI146" s="40"/>
      <c r="AJ146" s="262">
        <f t="shared" si="20"/>
        <v>187</v>
      </c>
    </row>
    <row r="147" spans="9:36" ht="13.5">
      <c r="I147" s="262">
        <f t="shared" si="21"/>
        <v>188</v>
      </c>
      <c r="J147" s="203">
        <f t="shared" si="22"/>
        <v>0</v>
      </c>
      <c r="K147" s="183" t="s">
        <v>113</v>
      </c>
      <c r="L147" s="263">
        <f t="shared" si="23"/>
        <v>45</v>
      </c>
      <c r="M147" s="183" t="s">
        <v>113</v>
      </c>
      <c r="N147" s="267">
        <f t="shared" si="24"/>
        <v>188</v>
      </c>
      <c r="O147" s="211">
        <f t="shared" si="27"/>
        <v>299</v>
      </c>
      <c r="P147" s="211">
        <f>P146+2</f>
        <v>157</v>
      </c>
      <c r="Q147" s="6">
        <f>Q146</f>
        <v>109</v>
      </c>
      <c r="R147" s="6">
        <f>R146</f>
        <v>85</v>
      </c>
      <c r="S147" s="6">
        <f>S146</f>
        <v>203</v>
      </c>
      <c r="T147" s="211">
        <f>T146+2</f>
        <v>129</v>
      </c>
      <c r="U147" s="6">
        <f>U146</f>
        <v>95</v>
      </c>
      <c r="V147" s="183" t="s">
        <v>113</v>
      </c>
      <c r="W147" s="263">
        <f t="shared" si="25"/>
        <v>143</v>
      </c>
      <c r="X147" s="183" t="s">
        <v>113</v>
      </c>
      <c r="Y147" s="211">
        <f t="shared" si="28"/>
        <v>299</v>
      </c>
      <c r="Z147" s="211">
        <f>Z146+2</f>
        <v>157</v>
      </c>
      <c r="AA147" s="6">
        <f>AA146</f>
        <v>109</v>
      </c>
      <c r="AB147" s="6">
        <f>AB146</f>
        <v>85</v>
      </c>
      <c r="AC147" s="6">
        <f>AC146</f>
        <v>203</v>
      </c>
      <c r="AD147" s="211">
        <f>AD146+2</f>
        <v>129</v>
      </c>
      <c r="AE147" s="6">
        <f>AE146</f>
        <v>95</v>
      </c>
      <c r="AF147" s="183" t="s">
        <v>113</v>
      </c>
      <c r="AG147" s="283">
        <f t="shared" si="26"/>
        <v>45</v>
      </c>
      <c r="AH147" s="281" t="s">
        <v>113</v>
      </c>
      <c r="AI147" s="40"/>
      <c r="AJ147" s="262">
        <f t="shared" si="20"/>
        <v>188</v>
      </c>
    </row>
    <row r="148" spans="9:36" ht="13.5">
      <c r="I148" s="262">
        <f t="shared" si="21"/>
        <v>189</v>
      </c>
      <c r="J148" s="203">
        <f t="shared" si="22"/>
        <v>0</v>
      </c>
      <c r="K148" s="183" t="s">
        <v>113</v>
      </c>
      <c r="L148" s="263">
        <f t="shared" si="23"/>
        <v>45</v>
      </c>
      <c r="M148" s="183" t="s">
        <v>113</v>
      </c>
      <c r="N148" s="267">
        <f t="shared" si="24"/>
        <v>189</v>
      </c>
      <c r="O148" s="211">
        <f t="shared" si="27"/>
        <v>301</v>
      </c>
      <c r="P148" s="6">
        <f>P147</f>
        <v>157</v>
      </c>
      <c r="Q148" s="6">
        <f>Q147</f>
        <v>109</v>
      </c>
      <c r="R148" s="6">
        <f>R147</f>
        <v>85</v>
      </c>
      <c r="S148" s="211">
        <f>S147+2</f>
        <v>205</v>
      </c>
      <c r="T148" s="6">
        <f>T147</f>
        <v>129</v>
      </c>
      <c r="U148" s="6">
        <f>U147</f>
        <v>95</v>
      </c>
      <c r="V148" s="183" t="s">
        <v>113</v>
      </c>
      <c r="W148" s="263">
        <f t="shared" si="25"/>
        <v>143</v>
      </c>
      <c r="X148" s="183" t="s">
        <v>113</v>
      </c>
      <c r="Y148" s="211">
        <f t="shared" si="28"/>
        <v>301</v>
      </c>
      <c r="Z148" s="6">
        <f>Z147</f>
        <v>157</v>
      </c>
      <c r="AA148" s="6">
        <f>AA147</f>
        <v>109</v>
      </c>
      <c r="AB148" s="6">
        <f>AB147</f>
        <v>85</v>
      </c>
      <c r="AC148" s="211">
        <f>AC147+2</f>
        <v>205</v>
      </c>
      <c r="AD148" s="6">
        <f>AD147</f>
        <v>129</v>
      </c>
      <c r="AE148" s="6">
        <f>AE147</f>
        <v>95</v>
      </c>
      <c r="AF148" s="183" t="s">
        <v>113</v>
      </c>
      <c r="AG148" s="283">
        <f t="shared" si="26"/>
        <v>45</v>
      </c>
      <c r="AH148" s="281" t="s">
        <v>113</v>
      </c>
      <c r="AI148" s="40"/>
      <c r="AJ148" s="262">
        <f t="shared" si="20"/>
        <v>189</v>
      </c>
    </row>
    <row r="149" spans="9:36" ht="13.5">
      <c r="I149" s="262">
        <f t="shared" si="21"/>
        <v>190</v>
      </c>
      <c r="J149" s="203">
        <f t="shared" si="22"/>
        <v>0</v>
      </c>
      <c r="K149" s="183" t="s">
        <v>113</v>
      </c>
      <c r="L149" s="263">
        <f t="shared" si="23"/>
        <v>45</v>
      </c>
      <c r="M149" s="183" t="s">
        <v>113</v>
      </c>
      <c r="N149" s="267">
        <f t="shared" si="24"/>
        <v>190</v>
      </c>
      <c r="O149" s="211">
        <f t="shared" si="27"/>
        <v>303</v>
      </c>
      <c r="P149" s="211">
        <f>P148+2</f>
        <v>159</v>
      </c>
      <c r="Q149" s="211">
        <f>Q148+2</f>
        <v>111</v>
      </c>
      <c r="R149" s="211">
        <f>R148+2</f>
        <v>87</v>
      </c>
      <c r="S149" s="211">
        <f>S148+2</f>
        <v>207</v>
      </c>
      <c r="T149" s="6">
        <f>T148</f>
        <v>129</v>
      </c>
      <c r="U149" s="211">
        <f>U148+2</f>
        <v>97</v>
      </c>
      <c r="V149" s="183" t="s">
        <v>113</v>
      </c>
      <c r="W149" s="263">
        <f t="shared" si="25"/>
        <v>143</v>
      </c>
      <c r="X149" s="183" t="s">
        <v>113</v>
      </c>
      <c r="Y149" s="211">
        <f t="shared" si="28"/>
        <v>303</v>
      </c>
      <c r="Z149" s="211">
        <f>Z148+2</f>
        <v>159</v>
      </c>
      <c r="AA149" s="211">
        <f>AA148+2</f>
        <v>111</v>
      </c>
      <c r="AB149" s="211">
        <f>AB148+2</f>
        <v>87</v>
      </c>
      <c r="AC149" s="211">
        <f>AC148+2</f>
        <v>207</v>
      </c>
      <c r="AD149" s="6">
        <f>AD148</f>
        <v>129</v>
      </c>
      <c r="AE149" s="211">
        <f>AE148+2</f>
        <v>97</v>
      </c>
      <c r="AF149" s="183" t="s">
        <v>113</v>
      </c>
      <c r="AG149" s="283">
        <f t="shared" si="26"/>
        <v>45</v>
      </c>
      <c r="AH149" s="281" t="s">
        <v>113</v>
      </c>
      <c r="AI149" s="40"/>
      <c r="AJ149" s="262">
        <f t="shared" si="20"/>
        <v>190</v>
      </c>
    </row>
    <row r="150" spans="9:36" ht="13.5">
      <c r="I150" s="262">
        <f t="shared" si="21"/>
        <v>191</v>
      </c>
      <c r="J150" s="203">
        <f t="shared" si="22"/>
        <v>0</v>
      </c>
      <c r="K150" s="183" t="s">
        <v>113</v>
      </c>
      <c r="L150" s="263">
        <f t="shared" si="23"/>
        <v>45</v>
      </c>
      <c r="M150" s="183" t="s">
        <v>113</v>
      </c>
      <c r="N150" s="267">
        <f t="shared" si="24"/>
        <v>191</v>
      </c>
      <c r="O150" s="211">
        <f t="shared" si="27"/>
        <v>305</v>
      </c>
      <c r="P150" s="6">
        <f>P149</f>
        <v>159</v>
      </c>
      <c r="Q150" s="6">
        <f>Q149</f>
        <v>111</v>
      </c>
      <c r="R150" s="6">
        <f>R149</f>
        <v>87</v>
      </c>
      <c r="S150" s="6">
        <f>S149</f>
        <v>207</v>
      </c>
      <c r="T150" s="211">
        <f>T149+2</f>
        <v>131</v>
      </c>
      <c r="U150" s="6">
        <f>U149</f>
        <v>97</v>
      </c>
      <c r="V150" s="183" t="s">
        <v>113</v>
      </c>
      <c r="W150" s="263">
        <f t="shared" si="25"/>
        <v>143</v>
      </c>
      <c r="X150" s="183" t="s">
        <v>113</v>
      </c>
      <c r="Y150" s="211">
        <f t="shared" si="28"/>
        <v>305</v>
      </c>
      <c r="Z150" s="6">
        <f>Z149</f>
        <v>159</v>
      </c>
      <c r="AA150" s="6">
        <f>AA149</f>
        <v>111</v>
      </c>
      <c r="AB150" s="6">
        <f>AB149</f>
        <v>87</v>
      </c>
      <c r="AC150" s="6">
        <f>AC149</f>
        <v>207</v>
      </c>
      <c r="AD150" s="211">
        <f>AD149+2</f>
        <v>131</v>
      </c>
      <c r="AE150" s="6">
        <f>AE149</f>
        <v>97</v>
      </c>
      <c r="AF150" s="183" t="s">
        <v>113</v>
      </c>
      <c r="AG150" s="283">
        <f t="shared" si="26"/>
        <v>45</v>
      </c>
      <c r="AH150" s="281" t="s">
        <v>113</v>
      </c>
      <c r="AI150" s="40"/>
      <c r="AJ150" s="262">
        <f t="shared" si="20"/>
        <v>191</v>
      </c>
    </row>
    <row r="151" spans="9:36" ht="13.5">
      <c r="I151" s="262">
        <f t="shared" si="21"/>
        <v>192</v>
      </c>
      <c r="J151" s="203">
        <f t="shared" si="22"/>
        <v>0</v>
      </c>
      <c r="K151" s="183" t="s">
        <v>113</v>
      </c>
      <c r="L151" s="263">
        <f t="shared" si="23"/>
        <v>45</v>
      </c>
      <c r="M151" s="183" t="s">
        <v>113</v>
      </c>
      <c r="N151" s="267">
        <f t="shared" si="24"/>
        <v>192</v>
      </c>
      <c r="O151" s="211">
        <f t="shared" si="27"/>
        <v>307</v>
      </c>
      <c r="P151" s="211">
        <f>P150+2</f>
        <v>161</v>
      </c>
      <c r="Q151" s="6">
        <f>Q150</f>
        <v>111</v>
      </c>
      <c r="R151" s="6">
        <f>R150</f>
        <v>87</v>
      </c>
      <c r="S151" s="211">
        <f>S150+2</f>
        <v>209</v>
      </c>
      <c r="T151" s="6">
        <f>T150</f>
        <v>131</v>
      </c>
      <c r="U151" s="6">
        <f>U150</f>
        <v>97</v>
      </c>
      <c r="V151" s="183" t="s">
        <v>113</v>
      </c>
      <c r="W151" s="263">
        <f t="shared" si="25"/>
        <v>143</v>
      </c>
      <c r="X151" s="183" t="s">
        <v>113</v>
      </c>
      <c r="Y151" s="211">
        <f t="shared" si="28"/>
        <v>307</v>
      </c>
      <c r="Z151" s="211">
        <f>Z150+2</f>
        <v>161</v>
      </c>
      <c r="AA151" s="6">
        <f>AA150</f>
        <v>111</v>
      </c>
      <c r="AB151" s="6">
        <f>AB150</f>
        <v>87</v>
      </c>
      <c r="AC151" s="211">
        <f>AC150+2</f>
        <v>209</v>
      </c>
      <c r="AD151" s="6">
        <f>AD150</f>
        <v>131</v>
      </c>
      <c r="AE151" s="6">
        <f>AE150</f>
        <v>97</v>
      </c>
      <c r="AF151" s="183" t="s">
        <v>113</v>
      </c>
      <c r="AG151" s="283">
        <f t="shared" si="26"/>
        <v>45</v>
      </c>
      <c r="AH151" s="281" t="s">
        <v>113</v>
      </c>
      <c r="AI151" s="40"/>
      <c r="AJ151" s="262">
        <f t="shared" si="20"/>
        <v>192</v>
      </c>
    </row>
    <row r="152" spans="9:36" ht="13.5">
      <c r="I152" s="262">
        <f t="shared" si="21"/>
        <v>193</v>
      </c>
      <c r="J152" s="203">
        <f t="shared" si="22"/>
        <v>0</v>
      </c>
      <c r="K152" s="183" t="s">
        <v>113</v>
      </c>
      <c r="L152" s="263">
        <f t="shared" si="23"/>
        <v>45</v>
      </c>
      <c r="M152" s="183" t="s">
        <v>113</v>
      </c>
      <c r="N152" s="267">
        <f t="shared" si="24"/>
        <v>193</v>
      </c>
      <c r="O152" s="211">
        <f t="shared" si="27"/>
        <v>309</v>
      </c>
      <c r="P152" s="6">
        <f>P151</f>
        <v>161</v>
      </c>
      <c r="Q152" s="211">
        <f>Q151+2</f>
        <v>113</v>
      </c>
      <c r="R152" s="6">
        <f>R151</f>
        <v>87</v>
      </c>
      <c r="S152" s="211">
        <f>S151+2</f>
        <v>211</v>
      </c>
      <c r="T152" s="211">
        <f>T151+2</f>
        <v>133</v>
      </c>
      <c r="U152" s="6">
        <f>U151</f>
        <v>97</v>
      </c>
      <c r="V152" s="183" t="s">
        <v>113</v>
      </c>
      <c r="W152" s="263">
        <f t="shared" si="25"/>
        <v>143</v>
      </c>
      <c r="X152" s="183" t="s">
        <v>113</v>
      </c>
      <c r="Y152" s="211">
        <f t="shared" si="28"/>
        <v>309</v>
      </c>
      <c r="Z152" s="6">
        <f>Z151</f>
        <v>161</v>
      </c>
      <c r="AA152" s="211">
        <f>AA151+2</f>
        <v>113</v>
      </c>
      <c r="AB152" s="6">
        <f>AB151</f>
        <v>87</v>
      </c>
      <c r="AC152" s="211">
        <f>AC151+2</f>
        <v>211</v>
      </c>
      <c r="AD152" s="211">
        <f>AD151+2</f>
        <v>133</v>
      </c>
      <c r="AE152" s="6">
        <f>AE151</f>
        <v>97</v>
      </c>
      <c r="AF152" s="183" t="s">
        <v>113</v>
      </c>
      <c r="AG152" s="283">
        <f t="shared" si="26"/>
        <v>45</v>
      </c>
      <c r="AH152" s="281" t="s">
        <v>113</v>
      </c>
      <c r="AI152" s="40"/>
      <c r="AJ152" s="262">
        <f t="shared" si="20"/>
        <v>193</v>
      </c>
    </row>
    <row r="153" spans="9:36" ht="13.5">
      <c r="I153" s="262">
        <f t="shared" si="21"/>
        <v>194</v>
      </c>
      <c r="J153" s="203">
        <f t="shared" si="22"/>
        <v>0</v>
      </c>
      <c r="K153" s="183" t="s">
        <v>113</v>
      </c>
      <c r="L153" s="263">
        <f t="shared" si="23"/>
        <v>45</v>
      </c>
      <c r="M153" s="183" t="s">
        <v>113</v>
      </c>
      <c r="N153" s="267">
        <f t="shared" si="24"/>
        <v>194</v>
      </c>
      <c r="O153" s="211">
        <f t="shared" si="27"/>
        <v>311</v>
      </c>
      <c r="P153" s="211">
        <f>P152+2</f>
        <v>163</v>
      </c>
      <c r="Q153" s="6">
        <f>Q152</f>
        <v>113</v>
      </c>
      <c r="R153" s="211">
        <f>R152+2</f>
        <v>89</v>
      </c>
      <c r="S153" s="6">
        <f>S152</f>
        <v>211</v>
      </c>
      <c r="T153" s="6">
        <f>T152</f>
        <v>133</v>
      </c>
      <c r="U153" s="211">
        <f>U152+2</f>
        <v>99</v>
      </c>
      <c r="V153" s="183" t="s">
        <v>113</v>
      </c>
      <c r="W153" s="263">
        <f t="shared" si="25"/>
        <v>143</v>
      </c>
      <c r="X153" s="183" t="s">
        <v>113</v>
      </c>
      <c r="Y153" s="211">
        <f t="shared" si="28"/>
        <v>311</v>
      </c>
      <c r="Z153" s="211">
        <f>Z152+2</f>
        <v>163</v>
      </c>
      <c r="AA153" s="6">
        <f>AA152</f>
        <v>113</v>
      </c>
      <c r="AB153" s="211">
        <f>AB152+2</f>
        <v>89</v>
      </c>
      <c r="AC153" s="6">
        <f>AC152</f>
        <v>211</v>
      </c>
      <c r="AD153" s="6">
        <f>AD152</f>
        <v>133</v>
      </c>
      <c r="AE153" s="211">
        <f>AE152+2</f>
        <v>99</v>
      </c>
      <c r="AF153" s="183" t="s">
        <v>113</v>
      </c>
      <c r="AG153" s="283">
        <f t="shared" si="26"/>
        <v>45</v>
      </c>
      <c r="AH153" s="281" t="s">
        <v>113</v>
      </c>
      <c r="AI153" s="40"/>
      <c r="AJ153" s="262">
        <f t="shared" si="20"/>
        <v>194</v>
      </c>
    </row>
    <row r="154" spans="9:36" ht="13.5">
      <c r="I154" s="262">
        <f t="shared" si="21"/>
        <v>195</v>
      </c>
      <c r="J154" s="203">
        <f t="shared" si="22"/>
        <v>0</v>
      </c>
      <c r="K154" s="183" t="s">
        <v>113</v>
      </c>
      <c r="L154" s="263">
        <f t="shared" si="23"/>
        <v>45</v>
      </c>
      <c r="M154" s="183" t="s">
        <v>113</v>
      </c>
      <c r="N154" s="267">
        <f t="shared" si="24"/>
        <v>195</v>
      </c>
      <c r="O154" s="211">
        <f t="shared" si="27"/>
        <v>313</v>
      </c>
      <c r="P154" s="6">
        <f>P153</f>
        <v>163</v>
      </c>
      <c r="Q154" s="6">
        <f>Q153</f>
        <v>113</v>
      </c>
      <c r="R154" s="6">
        <f>R153</f>
        <v>89</v>
      </c>
      <c r="S154" s="211">
        <f>S153+2</f>
        <v>213</v>
      </c>
      <c r="T154" s="6">
        <f>T153</f>
        <v>133</v>
      </c>
      <c r="U154" s="6">
        <f>U153</f>
        <v>99</v>
      </c>
      <c r="V154" s="183" t="s">
        <v>113</v>
      </c>
      <c r="W154" s="263">
        <f t="shared" si="25"/>
        <v>143</v>
      </c>
      <c r="X154" s="183" t="s">
        <v>113</v>
      </c>
      <c r="Y154" s="211">
        <f t="shared" si="28"/>
        <v>313</v>
      </c>
      <c r="Z154" s="6">
        <f>Z153</f>
        <v>163</v>
      </c>
      <c r="AA154" s="6">
        <f>AA153</f>
        <v>113</v>
      </c>
      <c r="AB154" s="6">
        <f>AB153</f>
        <v>89</v>
      </c>
      <c r="AC154" s="211">
        <f>AC153+2</f>
        <v>213</v>
      </c>
      <c r="AD154" s="6">
        <f>AD153</f>
        <v>133</v>
      </c>
      <c r="AE154" s="6">
        <f>AE153</f>
        <v>99</v>
      </c>
      <c r="AF154" s="183" t="s">
        <v>113</v>
      </c>
      <c r="AG154" s="283">
        <f t="shared" si="26"/>
        <v>45</v>
      </c>
      <c r="AH154" s="281" t="s">
        <v>113</v>
      </c>
      <c r="AI154" s="40"/>
      <c r="AJ154" s="262">
        <f t="shared" si="20"/>
        <v>195</v>
      </c>
    </row>
    <row r="155" spans="9:36" ht="13.5">
      <c r="I155" s="262">
        <f t="shared" si="21"/>
        <v>196</v>
      </c>
      <c r="J155" s="203">
        <f t="shared" si="22"/>
        <v>0</v>
      </c>
      <c r="K155" s="183" t="s">
        <v>113</v>
      </c>
      <c r="L155" s="263">
        <f t="shared" si="23"/>
        <v>45</v>
      </c>
      <c r="M155" s="183" t="s">
        <v>113</v>
      </c>
      <c r="N155" s="267">
        <f t="shared" si="24"/>
        <v>196</v>
      </c>
      <c r="O155" s="211">
        <f t="shared" si="27"/>
        <v>315</v>
      </c>
      <c r="P155" s="211">
        <f>P154+2</f>
        <v>165</v>
      </c>
      <c r="Q155" s="211">
        <f>Q154+2</f>
        <v>115</v>
      </c>
      <c r="R155" s="6">
        <f>R154</f>
        <v>89</v>
      </c>
      <c r="S155" s="211">
        <f>S154+2</f>
        <v>215</v>
      </c>
      <c r="T155" s="211">
        <f>T154+2</f>
        <v>135</v>
      </c>
      <c r="U155" s="6">
        <f>U154</f>
        <v>99</v>
      </c>
      <c r="V155" s="183" t="s">
        <v>113</v>
      </c>
      <c r="W155" s="263">
        <f t="shared" si="25"/>
        <v>143</v>
      </c>
      <c r="X155" s="183" t="s">
        <v>113</v>
      </c>
      <c r="Y155" s="211">
        <f t="shared" si="28"/>
        <v>315</v>
      </c>
      <c r="Z155" s="211">
        <f>Z154+2</f>
        <v>165</v>
      </c>
      <c r="AA155" s="211">
        <f>AA154+2</f>
        <v>115</v>
      </c>
      <c r="AB155" s="6">
        <f>AB154</f>
        <v>89</v>
      </c>
      <c r="AC155" s="211">
        <f>AC154+2</f>
        <v>215</v>
      </c>
      <c r="AD155" s="211">
        <f>AD154+2</f>
        <v>135</v>
      </c>
      <c r="AE155" s="6">
        <f>AE154</f>
        <v>99</v>
      </c>
      <c r="AF155" s="183" t="s">
        <v>113</v>
      </c>
      <c r="AG155" s="283">
        <f t="shared" si="26"/>
        <v>45</v>
      </c>
      <c r="AH155" s="281" t="s">
        <v>113</v>
      </c>
      <c r="AI155" s="40"/>
      <c r="AJ155" s="262">
        <f t="shared" si="20"/>
        <v>196</v>
      </c>
    </row>
    <row r="156" spans="9:36" ht="13.5">
      <c r="I156" s="262">
        <f t="shared" si="21"/>
        <v>197</v>
      </c>
      <c r="J156" s="203">
        <f t="shared" si="22"/>
        <v>0</v>
      </c>
      <c r="K156" s="183" t="s">
        <v>113</v>
      </c>
      <c r="L156" s="263">
        <f t="shared" si="23"/>
        <v>45</v>
      </c>
      <c r="M156" s="183" t="s">
        <v>113</v>
      </c>
      <c r="N156" s="267">
        <f t="shared" si="24"/>
        <v>197</v>
      </c>
      <c r="O156" s="211">
        <f t="shared" si="27"/>
        <v>317</v>
      </c>
      <c r="P156" s="6">
        <f>P155</f>
        <v>165</v>
      </c>
      <c r="Q156" s="6">
        <f>Q155</f>
        <v>115</v>
      </c>
      <c r="R156" s="6">
        <f>R155</f>
        <v>89</v>
      </c>
      <c r="S156" s="6">
        <f>S155</f>
        <v>215</v>
      </c>
      <c r="T156" s="6">
        <f>T155</f>
        <v>135</v>
      </c>
      <c r="U156" s="211">
        <f>U155+2</f>
        <v>101</v>
      </c>
      <c r="V156" s="183" t="s">
        <v>113</v>
      </c>
      <c r="W156" s="263">
        <f t="shared" si="25"/>
        <v>143</v>
      </c>
      <c r="X156" s="183" t="s">
        <v>113</v>
      </c>
      <c r="Y156" s="211">
        <f t="shared" si="28"/>
        <v>317</v>
      </c>
      <c r="Z156" s="6">
        <f>Z155</f>
        <v>165</v>
      </c>
      <c r="AA156" s="6">
        <f>AA155</f>
        <v>115</v>
      </c>
      <c r="AB156" s="6">
        <f>AB155</f>
        <v>89</v>
      </c>
      <c r="AC156" s="6">
        <f>AC155</f>
        <v>215</v>
      </c>
      <c r="AD156" s="6">
        <f>AD155</f>
        <v>135</v>
      </c>
      <c r="AE156" s="211">
        <f>AE155+2</f>
        <v>101</v>
      </c>
      <c r="AF156" s="183" t="s">
        <v>113</v>
      </c>
      <c r="AG156" s="283">
        <f t="shared" si="26"/>
        <v>45</v>
      </c>
      <c r="AH156" s="281" t="s">
        <v>113</v>
      </c>
      <c r="AI156" s="40"/>
      <c r="AJ156" s="262">
        <f t="shared" si="20"/>
        <v>197</v>
      </c>
    </row>
    <row r="157" spans="9:36" ht="14.25" thickBot="1">
      <c r="I157" s="262">
        <f t="shared" si="21"/>
        <v>198</v>
      </c>
      <c r="J157" s="203">
        <f t="shared" si="22"/>
        <v>0</v>
      </c>
      <c r="K157" s="183" t="s">
        <v>113</v>
      </c>
      <c r="L157" s="263">
        <f t="shared" si="23"/>
        <v>45</v>
      </c>
      <c r="M157" s="183" t="s">
        <v>113</v>
      </c>
      <c r="N157" s="267">
        <f t="shared" si="24"/>
        <v>198</v>
      </c>
      <c r="O157" s="211">
        <f t="shared" si="27"/>
        <v>319</v>
      </c>
      <c r="P157" s="211">
        <f>P156+2</f>
        <v>167</v>
      </c>
      <c r="Q157" s="6">
        <f>Q156</f>
        <v>115</v>
      </c>
      <c r="R157" s="211">
        <f>R156+2</f>
        <v>91</v>
      </c>
      <c r="S157" s="211">
        <f>S156+2</f>
        <v>217</v>
      </c>
      <c r="T157" s="211">
        <f>T156+2</f>
        <v>137</v>
      </c>
      <c r="U157" s="6">
        <f>U156</f>
        <v>101</v>
      </c>
      <c r="V157" s="183" t="s">
        <v>113</v>
      </c>
      <c r="W157" s="263">
        <f t="shared" si="25"/>
        <v>143</v>
      </c>
      <c r="X157" s="183" t="s">
        <v>113</v>
      </c>
      <c r="Y157" s="211">
        <f t="shared" si="28"/>
        <v>319</v>
      </c>
      <c r="Z157" s="211">
        <f>Z156+2</f>
        <v>167</v>
      </c>
      <c r="AA157" s="6">
        <f>AA156</f>
        <v>115</v>
      </c>
      <c r="AB157" s="211">
        <f>AB156+2</f>
        <v>91</v>
      </c>
      <c r="AC157" s="211">
        <f>AC156+2</f>
        <v>217</v>
      </c>
      <c r="AD157" s="211">
        <f>AD156+2</f>
        <v>137</v>
      </c>
      <c r="AE157" s="6">
        <f>AE156</f>
        <v>101</v>
      </c>
      <c r="AF157" s="183" t="s">
        <v>113</v>
      </c>
      <c r="AG157" s="284">
        <f t="shared" si="26"/>
        <v>45</v>
      </c>
      <c r="AH157" s="281" t="s">
        <v>113</v>
      </c>
      <c r="AI157" s="40"/>
      <c r="AJ157" s="262">
        <f t="shared" si="20"/>
        <v>198</v>
      </c>
    </row>
    <row r="266" ht="13.5">
      <c r="J266" s="9"/>
    </row>
    <row r="267" ht="13.5">
      <c r="J267" s="9"/>
    </row>
  </sheetData>
  <sheetProtection/>
  <mergeCells count="4">
    <mergeCell ref="AG2:AG3"/>
    <mergeCell ref="L2:L3"/>
    <mergeCell ref="O2:U2"/>
    <mergeCell ref="Y2:AE2"/>
  </mergeCells>
  <conditionalFormatting sqref="O5:U157 Y5:AE157">
    <cfRule type="cellIs" priority="1" dxfId="8" operator="lessThanOrEqual" stopIfTrue="1">
      <formula>$F$6</formula>
    </cfRule>
  </conditionalFormatting>
  <conditionalFormatting sqref="N5:N157">
    <cfRule type="cellIs" priority="2" dxfId="1" operator="lessThanOrEqual" stopIfTrue="1">
      <formula>$F$8</formula>
    </cfRule>
  </conditionalFormatting>
  <conditionalFormatting sqref="I5:I157">
    <cfRule type="cellIs" priority="3" dxfId="6" operator="lessThanOrEqual" stopIfTrue="1">
      <formula>$D$11</formula>
    </cfRule>
  </conditionalFormatting>
  <conditionalFormatting sqref="AJ5:AJ157">
    <cfRule type="cellIs" priority="4" dxfId="5" operator="lessThanOrEqual" stopIfTrue="1">
      <formula>$D$11</formula>
    </cfRule>
  </conditionalFormatting>
  <conditionalFormatting sqref="J5:J157">
    <cfRule type="cellIs" priority="5" dxfId="4" operator="equal" stopIfTrue="1">
      <formula>0</formula>
    </cfRule>
  </conditionalFormatting>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B215"/>
  <sheetViews>
    <sheetView zoomScale="75" zoomScaleNormal="75" zoomScalePageLayoutView="0" workbookViewId="0" topLeftCell="A1">
      <selection activeCell="AC19" sqref="AC19"/>
    </sheetView>
  </sheetViews>
  <sheetFormatPr defaultColWidth="2.7109375" defaultRowHeight="12.75"/>
  <cols>
    <col min="1" max="13" width="2.7109375" style="0" customWidth="1"/>
    <col min="14" max="14" width="2.7109375" style="225" customWidth="1"/>
    <col min="15" max="54" width="2.7109375" style="230" customWidth="1"/>
  </cols>
  <sheetData>
    <row r="1" spans="11:158" ht="12.75">
      <c r="K1" s="224" t="s">
        <v>128</v>
      </c>
      <c r="O1" s="232">
        <v>1</v>
      </c>
      <c r="P1" s="232">
        <v>2</v>
      </c>
      <c r="Q1" s="232">
        <v>3</v>
      </c>
      <c r="R1" s="232">
        <v>4</v>
      </c>
      <c r="S1" s="232">
        <v>5</v>
      </c>
      <c r="T1" s="232">
        <v>6</v>
      </c>
      <c r="U1" s="232">
        <v>7</v>
      </c>
      <c r="V1" s="232">
        <v>8</v>
      </c>
      <c r="W1" s="232">
        <v>9</v>
      </c>
      <c r="X1" s="232">
        <v>10</v>
      </c>
      <c r="Y1" s="232">
        <v>11</v>
      </c>
      <c r="Z1" s="232">
        <v>12</v>
      </c>
      <c r="AA1" s="232">
        <v>13</v>
      </c>
      <c r="AB1" s="232">
        <v>14</v>
      </c>
      <c r="AC1" s="232">
        <v>15</v>
      </c>
      <c r="AD1" s="232">
        <v>16</v>
      </c>
      <c r="AE1" s="232">
        <v>17</v>
      </c>
      <c r="AF1" s="232">
        <v>18</v>
      </c>
      <c r="AG1" s="232">
        <v>19</v>
      </c>
      <c r="AH1" s="232">
        <v>20</v>
      </c>
      <c r="AI1" s="232">
        <v>21</v>
      </c>
      <c r="AJ1" s="232">
        <v>22</v>
      </c>
      <c r="AK1" s="232">
        <v>23</v>
      </c>
      <c r="AL1" s="232">
        <v>24</v>
      </c>
      <c r="AM1" s="232">
        <v>25</v>
      </c>
      <c r="AN1" s="232">
        <v>26</v>
      </c>
      <c r="AO1" s="232">
        <v>27</v>
      </c>
      <c r="AP1" s="232">
        <v>28</v>
      </c>
      <c r="AQ1" s="232">
        <v>29</v>
      </c>
      <c r="AR1" s="232">
        <v>30</v>
      </c>
      <c r="AS1" s="232">
        <v>31</v>
      </c>
      <c r="AT1" s="232">
        <v>32</v>
      </c>
      <c r="AU1" s="232">
        <v>33</v>
      </c>
      <c r="AV1" s="232">
        <v>34</v>
      </c>
      <c r="AW1" s="232">
        <v>35</v>
      </c>
      <c r="AX1" s="232">
        <v>36</v>
      </c>
      <c r="AY1" s="232">
        <v>37</v>
      </c>
      <c r="AZ1" s="232">
        <v>38</v>
      </c>
      <c r="BA1" s="232">
        <v>39</v>
      </c>
      <c r="BB1" s="232">
        <v>40</v>
      </c>
      <c r="BC1" s="227">
        <v>41</v>
      </c>
      <c r="BD1" s="227">
        <v>42</v>
      </c>
      <c r="BE1" s="227">
        <v>43</v>
      </c>
      <c r="BF1" s="227">
        <v>44</v>
      </c>
      <c r="BG1" s="227">
        <v>45</v>
      </c>
      <c r="BH1" s="227">
        <v>46</v>
      </c>
      <c r="BI1" s="227">
        <v>47</v>
      </c>
      <c r="BJ1" s="227">
        <v>48</v>
      </c>
      <c r="BK1" s="227">
        <v>49</v>
      </c>
      <c r="BL1" s="227">
        <v>50</v>
      </c>
      <c r="BM1" s="227">
        <v>51</v>
      </c>
      <c r="BN1" s="227">
        <v>52</v>
      </c>
      <c r="BO1" s="227">
        <v>53</v>
      </c>
      <c r="BP1" s="227">
        <v>54</v>
      </c>
      <c r="BQ1" s="227">
        <v>55</v>
      </c>
      <c r="BR1" s="227">
        <v>56</v>
      </c>
      <c r="BS1" s="227">
        <v>57</v>
      </c>
      <c r="BT1" s="227">
        <v>58</v>
      </c>
      <c r="BU1" s="227">
        <v>59</v>
      </c>
      <c r="BV1" s="227">
        <v>60</v>
      </c>
      <c r="BW1" s="227">
        <v>61</v>
      </c>
      <c r="BX1" s="227">
        <v>62</v>
      </c>
      <c r="BY1" s="227">
        <v>63</v>
      </c>
      <c r="BZ1" s="227">
        <v>64</v>
      </c>
      <c r="CA1" s="227">
        <v>65</v>
      </c>
      <c r="CB1" s="227">
        <v>66</v>
      </c>
      <c r="CC1" s="227">
        <v>67</v>
      </c>
      <c r="CD1" s="227">
        <v>68</v>
      </c>
      <c r="CE1" s="227">
        <v>69</v>
      </c>
      <c r="CF1" s="227">
        <v>70</v>
      </c>
      <c r="CG1" s="227">
        <v>71</v>
      </c>
      <c r="CH1" s="227">
        <v>72</v>
      </c>
      <c r="CI1" s="227">
        <v>73</v>
      </c>
      <c r="CJ1" s="227">
        <v>74</v>
      </c>
      <c r="CK1" s="227">
        <v>75</v>
      </c>
      <c r="CL1" s="227">
        <v>76</v>
      </c>
      <c r="CM1" s="227">
        <v>77</v>
      </c>
      <c r="CN1" s="227">
        <v>78</v>
      </c>
      <c r="CO1" s="227">
        <v>79</v>
      </c>
      <c r="CP1" s="227">
        <v>80</v>
      </c>
      <c r="CQ1" s="227">
        <v>81</v>
      </c>
      <c r="CR1" s="227">
        <v>82</v>
      </c>
      <c r="CS1" s="227">
        <v>83</v>
      </c>
      <c r="CT1" s="227">
        <v>84</v>
      </c>
      <c r="CU1" s="227">
        <v>85</v>
      </c>
      <c r="CV1" s="227">
        <v>86</v>
      </c>
      <c r="CW1" s="227">
        <v>87</v>
      </c>
      <c r="CX1" s="227">
        <v>88</v>
      </c>
      <c r="CY1" s="227">
        <v>89</v>
      </c>
      <c r="CZ1" s="227">
        <v>90</v>
      </c>
      <c r="DA1" s="227">
        <v>91</v>
      </c>
      <c r="DB1" s="227">
        <v>92</v>
      </c>
      <c r="DC1" s="227">
        <v>93</v>
      </c>
      <c r="DD1" s="227">
        <v>94</v>
      </c>
      <c r="DE1" s="227">
        <v>95</v>
      </c>
      <c r="DF1" s="227">
        <v>96</v>
      </c>
      <c r="DG1" s="227">
        <v>97</v>
      </c>
      <c r="DH1" s="227">
        <v>98</v>
      </c>
      <c r="DI1" s="227">
        <v>99</v>
      </c>
      <c r="DJ1" s="227">
        <v>100</v>
      </c>
      <c r="DK1" s="227">
        <v>101</v>
      </c>
      <c r="DL1" s="227">
        <v>102</v>
      </c>
      <c r="DM1" s="227">
        <v>103</v>
      </c>
      <c r="DN1" s="227">
        <v>104</v>
      </c>
      <c r="DO1" s="227">
        <v>105</v>
      </c>
      <c r="DP1" s="227">
        <v>106</v>
      </c>
      <c r="DQ1" s="227">
        <v>107</v>
      </c>
      <c r="DR1" s="227">
        <v>108</v>
      </c>
      <c r="DS1" s="227">
        <v>109</v>
      </c>
      <c r="DT1" s="227">
        <v>110</v>
      </c>
      <c r="DU1" s="227">
        <v>111</v>
      </c>
      <c r="DV1" s="227">
        <v>112</v>
      </c>
      <c r="DW1" s="227">
        <v>113</v>
      </c>
      <c r="DX1" s="227">
        <v>114</v>
      </c>
      <c r="DY1" s="227">
        <v>115</v>
      </c>
      <c r="DZ1" s="227">
        <v>116</v>
      </c>
      <c r="EA1" s="227">
        <v>117</v>
      </c>
      <c r="EB1" s="227">
        <v>118</v>
      </c>
      <c r="EC1" s="227">
        <v>119</v>
      </c>
      <c r="ED1" s="227">
        <v>120</v>
      </c>
      <c r="EE1" s="227">
        <v>121</v>
      </c>
      <c r="EF1" s="227">
        <v>122</v>
      </c>
      <c r="EG1" s="227">
        <v>123</v>
      </c>
      <c r="EH1" s="227">
        <v>124</v>
      </c>
      <c r="EI1" s="227">
        <v>125</v>
      </c>
      <c r="EJ1" s="227">
        <v>126</v>
      </c>
      <c r="EK1" s="227">
        <v>127</v>
      </c>
      <c r="EL1" s="227">
        <v>128</v>
      </c>
      <c r="EM1" s="227">
        <v>129</v>
      </c>
      <c r="EN1" s="227">
        <v>130</v>
      </c>
      <c r="EO1" s="227">
        <v>131</v>
      </c>
      <c r="EP1" s="227">
        <v>132</v>
      </c>
      <c r="EQ1" s="227">
        <v>133</v>
      </c>
      <c r="ER1" s="227">
        <v>134</v>
      </c>
      <c r="ES1" s="227">
        <v>135</v>
      </c>
      <c r="ET1" s="227">
        <v>136</v>
      </c>
      <c r="EU1" s="227">
        <v>137</v>
      </c>
      <c r="EV1" s="227">
        <v>138</v>
      </c>
      <c r="EW1" s="227">
        <v>139</v>
      </c>
      <c r="EX1" s="227">
        <v>140</v>
      </c>
      <c r="EY1" s="227">
        <v>141</v>
      </c>
      <c r="EZ1" s="227">
        <v>142</v>
      </c>
      <c r="FA1" s="227">
        <v>143</v>
      </c>
      <c r="FB1" s="227">
        <v>144</v>
      </c>
    </row>
    <row r="2" spans="11:62" ht="12.75">
      <c r="K2" t="s">
        <v>127</v>
      </c>
      <c r="N2" s="227">
        <v>3</v>
      </c>
      <c r="O2" s="231"/>
      <c r="P2" s="231"/>
      <c r="Q2" s="231"/>
      <c r="R2" s="229"/>
      <c r="S2" s="229"/>
      <c r="T2" s="229"/>
      <c r="U2" s="229"/>
      <c r="V2" s="229"/>
      <c r="W2" s="229"/>
      <c r="X2" s="229"/>
      <c r="Y2" s="229"/>
      <c r="Z2" s="229"/>
      <c r="AA2" s="229"/>
      <c r="AB2" s="229"/>
      <c r="AC2" s="229"/>
      <c r="AD2" s="229"/>
      <c r="AJ2" s="229"/>
      <c r="AK2" s="229"/>
      <c r="AL2" s="229"/>
      <c r="AM2" s="229"/>
      <c r="AN2" s="229"/>
      <c r="AO2" s="229" t="s">
        <v>144</v>
      </c>
      <c r="AP2" s="229"/>
      <c r="AQ2" s="229"/>
      <c r="AR2" s="229"/>
      <c r="AS2" s="229"/>
      <c r="AT2" s="229"/>
      <c r="AU2" s="229"/>
      <c r="AV2" s="229"/>
      <c r="AW2" s="229"/>
      <c r="AX2" s="229"/>
      <c r="AY2" s="229"/>
      <c r="AZ2" s="229"/>
      <c r="BA2" s="229"/>
      <c r="BB2" s="229"/>
      <c r="BC2" s="228"/>
      <c r="BD2" s="228"/>
      <c r="BE2" s="228"/>
      <c r="BF2" s="228"/>
      <c r="BG2" s="228"/>
      <c r="BH2" s="228"/>
      <c r="BI2" s="228"/>
      <c r="BJ2" s="228"/>
    </row>
    <row r="3" spans="14:62" ht="12.75">
      <c r="N3" s="227">
        <v>5</v>
      </c>
      <c r="O3" s="229"/>
      <c r="P3" s="229"/>
      <c r="Q3" s="229"/>
      <c r="R3" s="229"/>
      <c r="S3" s="229"/>
      <c r="T3" s="229"/>
      <c r="U3" s="229"/>
      <c r="V3" s="229"/>
      <c r="W3" s="229"/>
      <c r="X3" s="229"/>
      <c r="Y3" s="229"/>
      <c r="Z3" s="229"/>
      <c r="AA3" s="229"/>
      <c r="AB3" s="229"/>
      <c r="AC3" s="229"/>
      <c r="AD3" s="229"/>
      <c r="AJ3" s="229"/>
      <c r="AK3" s="229"/>
      <c r="AL3" s="229"/>
      <c r="AM3" s="229"/>
      <c r="AN3" s="229"/>
      <c r="AO3" s="229"/>
      <c r="AP3" s="229"/>
      <c r="AQ3" s="229"/>
      <c r="AR3" s="229"/>
      <c r="AS3" s="229"/>
      <c r="AT3" s="229"/>
      <c r="AU3" s="229"/>
      <c r="AV3" s="229"/>
      <c r="AW3" s="229"/>
      <c r="AX3" s="229"/>
      <c r="AY3" s="229"/>
      <c r="AZ3" s="229"/>
      <c r="BA3" s="229"/>
      <c r="BB3" s="229"/>
      <c r="BC3" s="228"/>
      <c r="BD3" s="228"/>
      <c r="BE3" s="228"/>
      <c r="BF3" s="228"/>
      <c r="BG3" s="228"/>
      <c r="BH3" s="228"/>
      <c r="BI3" s="228"/>
      <c r="BJ3" s="228"/>
    </row>
    <row r="4" spans="1:62" ht="12.75">
      <c r="A4" t="s">
        <v>129</v>
      </c>
      <c r="K4" s="226">
        <f>'siodełk.-raglan. z dekoltem'!AM6/2</f>
        <v>27</v>
      </c>
      <c r="L4" t="s">
        <v>14</v>
      </c>
      <c r="N4" s="227">
        <v>7</v>
      </c>
      <c r="O4" s="229"/>
      <c r="P4" s="229"/>
      <c r="Q4" s="229"/>
      <c r="R4" s="229"/>
      <c r="S4" s="229"/>
      <c r="T4" s="229"/>
      <c r="U4" s="229"/>
      <c r="V4" s="229"/>
      <c r="W4" s="229"/>
      <c r="X4" s="229"/>
      <c r="Y4" s="229"/>
      <c r="Z4" s="229"/>
      <c r="AA4" s="229"/>
      <c r="AB4" s="229"/>
      <c r="AC4" s="229"/>
      <c r="AD4" s="229"/>
      <c r="AJ4" s="229"/>
      <c r="AK4" s="229"/>
      <c r="AL4" s="229"/>
      <c r="AM4" s="229"/>
      <c r="AN4" s="229" t="s">
        <v>144</v>
      </c>
      <c r="AO4" s="229"/>
      <c r="AP4" s="229"/>
      <c r="AQ4" s="229"/>
      <c r="AR4" s="229"/>
      <c r="AS4" s="229"/>
      <c r="AT4" s="229"/>
      <c r="AU4" s="229"/>
      <c r="AV4" s="229"/>
      <c r="AW4" s="229"/>
      <c r="AX4" s="229"/>
      <c r="AY4" s="229"/>
      <c r="AZ4" s="229"/>
      <c r="BA4" s="229"/>
      <c r="BB4" s="229"/>
      <c r="BC4" s="228"/>
      <c r="BD4" s="228"/>
      <c r="BE4" s="228"/>
      <c r="BF4" s="228"/>
      <c r="BG4" s="228"/>
      <c r="BH4" s="228"/>
      <c r="BI4" s="228"/>
      <c r="BJ4" s="228"/>
    </row>
    <row r="5" spans="1:62" ht="12.75">
      <c r="A5" t="s">
        <v>130</v>
      </c>
      <c r="K5" s="226">
        <f>'siodełk.-raglan. z dekoltem'!AM7</f>
        <v>32</v>
      </c>
      <c r="L5" t="s">
        <v>11</v>
      </c>
      <c r="N5" s="227">
        <v>9</v>
      </c>
      <c r="O5" s="229"/>
      <c r="P5" s="229"/>
      <c r="Q5" s="229"/>
      <c r="R5" s="229"/>
      <c r="S5" s="229"/>
      <c r="T5" s="229"/>
      <c r="U5" s="229"/>
      <c r="V5" s="229"/>
      <c r="W5" s="229"/>
      <c r="X5" s="229"/>
      <c r="Y5" s="229"/>
      <c r="Z5" s="229"/>
      <c r="AA5" s="229"/>
      <c r="AB5" s="229"/>
      <c r="AC5" s="229"/>
      <c r="AD5" s="229"/>
      <c r="AJ5" s="229"/>
      <c r="AK5" s="229"/>
      <c r="AL5" s="229"/>
      <c r="AM5" s="229"/>
      <c r="AN5" s="229"/>
      <c r="AO5" s="229"/>
      <c r="AP5" s="229"/>
      <c r="AQ5" s="229"/>
      <c r="AR5" s="229"/>
      <c r="AS5" s="229"/>
      <c r="AT5" s="229"/>
      <c r="AU5" s="229"/>
      <c r="AV5" s="229"/>
      <c r="AW5" s="229"/>
      <c r="AX5" s="229"/>
      <c r="AY5" s="229"/>
      <c r="AZ5" s="229"/>
      <c r="BA5" s="229"/>
      <c r="BB5" s="229"/>
      <c r="BC5" s="228"/>
      <c r="BD5" s="228"/>
      <c r="BE5" s="228"/>
      <c r="BF5" s="228"/>
      <c r="BG5" s="228"/>
      <c r="BH5" s="228"/>
      <c r="BI5" s="228"/>
      <c r="BJ5" s="228"/>
    </row>
    <row r="6" spans="1:62" ht="12.75">
      <c r="A6" s="411" t="s">
        <v>147</v>
      </c>
      <c r="B6" s="411"/>
      <c r="C6" s="411"/>
      <c r="D6" s="411"/>
      <c r="E6" s="411"/>
      <c r="F6" s="411"/>
      <c r="G6" s="411"/>
      <c r="H6" s="411"/>
      <c r="I6" s="411"/>
      <c r="J6" s="411"/>
      <c r="K6" s="276">
        <f>'siodełk.-raglan. z dekoltem'!H43/2</f>
        <v>45</v>
      </c>
      <c r="L6" t="s">
        <v>11</v>
      </c>
      <c r="N6" s="227">
        <v>11</v>
      </c>
      <c r="O6" s="229"/>
      <c r="P6" s="229"/>
      <c r="Q6" s="229"/>
      <c r="R6" s="229"/>
      <c r="S6" s="229"/>
      <c r="T6" s="229"/>
      <c r="U6" s="229"/>
      <c r="V6" s="229"/>
      <c r="W6" s="229"/>
      <c r="X6" s="229"/>
      <c r="Y6" s="229"/>
      <c r="Z6" s="229"/>
      <c r="AA6" s="229"/>
      <c r="AB6" s="229"/>
      <c r="AC6" s="229"/>
      <c r="AD6" s="229"/>
      <c r="AJ6" s="229"/>
      <c r="AK6" s="229"/>
      <c r="AL6" s="229"/>
      <c r="AM6" s="229" t="s">
        <v>144</v>
      </c>
      <c r="AN6" s="229"/>
      <c r="AP6" s="229"/>
      <c r="AQ6" s="229"/>
      <c r="AR6" s="229"/>
      <c r="AS6" s="229"/>
      <c r="AT6" s="229"/>
      <c r="AU6" s="229"/>
      <c r="AV6" s="229"/>
      <c r="AW6" s="229"/>
      <c r="AX6" s="229"/>
      <c r="AY6" s="229"/>
      <c r="AZ6" s="229"/>
      <c r="BA6" s="229"/>
      <c r="BB6" s="229"/>
      <c r="BC6" s="228"/>
      <c r="BD6" s="228"/>
      <c r="BE6" s="228"/>
      <c r="BF6" s="228"/>
      <c r="BG6" s="228"/>
      <c r="BH6" s="228"/>
      <c r="BI6" s="228"/>
      <c r="BJ6" s="228"/>
    </row>
    <row r="7" spans="2:62" ht="12.75">
      <c r="B7" t="s">
        <v>20</v>
      </c>
      <c r="H7" s="431">
        <f>K5-K6</f>
        <v>-13</v>
      </c>
      <c r="I7" s="431"/>
      <c r="J7" s="431"/>
      <c r="K7" s="431"/>
      <c r="L7" t="s">
        <v>11</v>
      </c>
      <c r="N7" s="227">
        <v>13</v>
      </c>
      <c r="O7" s="229"/>
      <c r="P7" s="229"/>
      <c r="Q7" s="229"/>
      <c r="R7" s="229"/>
      <c r="S7" s="229"/>
      <c r="T7" s="229"/>
      <c r="U7" s="229"/>
      <c r="V7" s="229"/>
      <c r="W7" s="229"/>
      <c r="X7" s="229"/>
      <c r="Y7" s="229"/>
      <c r="Z7" s="229"/>
      <c r="AA7" s="229"/>
      <c r="AB7" s="229"/>
      <c r="AC7" s="229"/>
      <c r="AD7" s="229"/>
      <c r="AJ7" s="229"/>
      <c r="AK7" s="229"/>
      <c r="AL7" s="229" t="s">
        <v>144</v>
      </c>
      <c r="AM7" s="229"/>
      <c r="AN7" s="229"/>
      <c r="AO7" s="229"/>
      <c r="AP7" s="229"/>
      <c r="AQ7" s="229"/>
      <c r="AR7" s="229"/>
      <c r="AS7" s="229"/>
      <c r="AT7" s="229"/>
      <c r="AU7" s="229"/>
      <c r="AV7" s="229"/>
      <c r="AW7" s="229"/>
      <c r="AX7" s="229"/>
      <c r="AY7" s="229"/>
      <c r="AZ7" s="229"/>
      <c r="BA7" s="229"/>
      <c r="BB7" s="229"/>
      <c r="BC7" s="228"/>
      <c r="BD7" s="228"/>
      <c r="BE7" s="228"/>
      <c r="BF7" s="228"/>
      <c r="BG7" s="228"/>
      <c r="BH7" s="228"/>
      <c r="BI7" s="228"/>
      <c r="BJ7" s="228"/>
    </row>
    <row r="8" spans="2:62" ht="12.75">
      <c r="B8" s="432" t="s">
        <v>155</v>
      </c>
      <c r="C8" s="432"/>
      <c r="D8" s="432"/>
      <c r="E8" s="432"/>
      <c r="F8" s="432"/>
      <c r="G8" s="432"/>
      <c r="H8" s="431"/>
      <c r="I8" s="431"/>
      <c r="J8" s="431"/>
      <c r="K8" s="431"/>
      <c r="N8" s="227">
        <v>15</v>
      </c>
      <c r="O8" s="229"/>
      <c r="P8" s="229"/>
      <c r="Q8" s="229"/>
      <c r="R8" s="229"/>
      <c r="S8" s="229"/>
      <c r="T8" s="229"/>
      <c r="U8" s="229"/>
      <c r="V8" s="229"/>
      <c r="W8" s="229"/>
      <c r="X8" s="229"/>
      <c r="Y8" s="229"/>
      <c r="Z8" s="229"/>
      <c r="AA8" s="229"/>
      <c r="AB8" s="229"/>
      <c r="AC8" s="229"/>
      <c r="AD8" s="229"/>
      <c r="AJ8" s="229"/>
      <c r="AK8" s="229" t="s">
        <v>144</v>
      </c>
      <c r="AL8" s="229"/>
      <c r="AM8" s="229"/>
      <c r="AN8" s="229"/>
      <c r="AO8" s="229"/>
      <c r="AP8" s="229"/>
      <c r="AQ8" s="229"/>
      <c r="AR8" s="229"/>
      <c r="AS8" s="229"/>
      <c r="AT8" s="229"/>
      <c r="AU8" s="229"/>
      <c r="AV8" s="229"/>
      <c r="AW8" s="229"/>
      <c r="AX8" s="229"/>
      <c r="AY8" s="229"/>
      <c r="AZ8" s="229"/>
      <c r="BA8" s="229"/>
      <c r="BB8" s="229"/>
      <c r="BC8" s="228"/>
      <c r="BD8" s="228"/>
      <c r="BE8" s="228"/>
      <c r="BF8" s="228"/>
      <c r="BG8" s="228"/>
      <c r="BH8" s="228"/>
      <c r="BI8" s="228"/>
      <c r="BJ8" s="228"/>
    </row>
    <row r="9" spans="8:62" ht="12.75">
      <c r="H9" s="431"/>
      <c r="I9" s="431"/>
      <c r="J9" s="431"/>
      <c r="K9" s="431"/>
      <c r="N9" s="227">
        <v>17</v>
      </c>
      <c r="O9" s="229"/>
      <c r="P9" s="229"/>
      <c r="Q9" s="229"/>
      <c r="R9" s="229"/>
      <c r="S9" s="229"/>
      <c r="T9" s="229"/>
      <c r="U9" s="229"/>
      <c r="V9" s="229"/>
      <c r="W9" s="229"/>
      <c r="X9" s="229"/>
      <c r="Y9" s="229"/>
      <c r="Z9" s="229"/>
      <c r="AA9" s="229"/>
      <c r="AB9" s="229"/>
      <c r="AC9" s="229"/>
      <c r="AD9" s="229"/>
      <c r="AJ9" s="229" t="s">
        <v>144</v>
      </c>
      <c r="AK9" s="229"/>
      <c r="AL9" s="229"/>
      <c r="AM9" s="229"/>
      <c r="AN9" s="229"/>
      <c r="AO9" s="229"/>
      <c r="AP9" s="229"/>
      <c r="AQ9" s="229"/>
      <c r="AR9" s="229"/>
      <c r="AS9" s="229"/>
      <c r="AT9" s="229"/>
      <c r="AU9" s="229"/>
      <c r="AV9" s="229"/>
      <c r="AW9" s="229"/>
      <c r="AX9" s="229"/>
      <c r="AY9" s="229"/>
      <c r="AZ9" s="229"/>
      <c r="BA9" s="229"/>
      <c r="BB9" s="229"/>
      <c r="BC9" s="228"/>
      <c r="BD9" s="228"/>
      <c r="BE9" s="228"/>
      <c r="BF9" s="228"/>
      <c r="BG9" s="228"/>
      <c r="BH9" s="228"/>
      <c r="BI9" s="228"/>
      <c r="BJ9" s="228"/>
    </row>
    <row r="10" spans="2:62" ht="12.75" customHeight="1">
      <c r="B10" s="230"/>
      <c r="C10" s="430"/>
      <c r="D10" s="430"/>
      <c r="E10" s="430"/>
      <c r="F10" s="430"/>
      <c r="G10" s="430"/>
      <c r="H10" s="430"/>
      <c r="I10" s="430"/>
      <c r="J10" s="430"/>
      <c r="K10" s="430"/>
      <c r="L10" s="430"/>
      <c r="N10" s="227">
        <v>19</v>
      </c>
      <c r="O10" s="229"/>
      <c r="P10" s="229"/>
      <c r="Q10" s="229"/>
      <c r="R10" s="229"/>
      <c r="S10" s="229"/>
      <c r="T10" s="229"/>
      <c r="U10" s="229"/>
      <c r="V10" s="229"/>
      <c r="W10" s="229"/>
      <c r="X10" s="229"/>
      <c r="Y10" s="229"/>
      <c r="Z10" s="229"/>
      <c r="AA10" s="229"/>
      <c r="AB10" s="229"/>
      <c r="AC10" s="229"/>
      <c r="AD10" s="229"/>
      <c r="AH10" s="230" t="s">
        <v>144</v>
      </c>
      <c r="AI10" s="230" t="s">
        <v>144</v>
      </c>
      <c r="AJ10" s="229"/>
      <c r="AK10" s="229"/>
      <c r="AL10" s="229"/>
      <c r="AM10" s="229"/>
      <c r="AN10" s="229"/>
      <c r="AO10" s="229"/>
      <c r="AP10" s="229"/>
      <c r="AQ10" s="229"/>
      <c r="AR10" s="229"/>
      <c r="AS10" s="229"/>
      <c r="AT10" s="229"/>
      <c r="AU10" s="229"/>
      <c r="AV10" s="229"/>
      <c r="AW10" s="229"/>
      <c r="AX10" s="229"/>
      <c r="AY10" s="229"/>
      <c r="AZ10" s="229"/>
      <c r="BA10" s="229"/>
      <c r="BB10" s="229"/>
      <c r="BC10" s="228"/>
      <c r="BD10" s="228"/>
      <c r="BE10" s="228"/>
      <c r="BF10" s="228"/>
      <c r="BG10" s="228"/>
      <c r="BH10" s="228"/>
      <c r="BI10" s="228"/>
      <c r="BJ10" s="228"/>
    </row>
    <row r="11" spans="2:62" ht="12.75" customHeight="1">
      <c r="B11" t="s">
        <v>131</v>
      </c>
      <c r="C11" s="430"/>
      <c r="D11" s="430"/>
      <c r="E11" s="430"/>
      <c r="F11" s="430"/>
      <c r="G11" s="430"/>
      <c r="H11" s="430"/>
      <c r="I11" s="430"/>
      <c r="J11" s="430"/>
      <c r="K11" s="430"/>
      <c r="L11" s="430"/>
      <c r="N11" s="227">
        <v>21</v>
      </c>
      <c r="O11" s="229"/>
      <c r="P11" s="229"/>
      <c r="Q11" s="229"/>
      <c r="R11" s="229"/>
      <c r="S11" s="229"/>
      <c r="T11" s="229"/>
      <c r="U11" s="229"/>
      <c r="V11" s="229"/>
      <c r="W11" s="229"/>
      <c r="X11" s="229"/>
      <c r="Y11" s="229"/>
      <c r="Z11" s="229"/>
      <c r="AA11" s="229"/>
      <c r="AB11" s="229"/>
      <c r="AC11" s="229"/>
      <c r="AD11" s="229"/>
      <c r="AF11" s="230" t="s">
        <v>144</v>
      </c>
      <c r="AG11" s="230" t="s">
        <v>144</v>
      </c>
      <c r="AJ11" s="229"/>
      <c r="AK11" s="229"/>
      <c r="AL11" s="229"/>
      <c r="AM11" s="229"/>
      <c r="AN11" s="229"/>
      <c r="AO11" s="229"/>
      <c r="AP11" s="229"/>
      <c r="AQ11" s="229"/>
      <c r="AR11" s="229"/>
      <c r="AS11" s="229"/>
      <c r="AT11" s="229"/>
      <c r="AU11" s="229"/>
      <c r="AV11" s="229"/>
      <c r="AW11" s="229"/>
      <c r="AX11" s="229"/>
      <c r="AY11" s="229"/>
      <c r="AZ11" s="229"/>
      <c r="BA11" s="229"/>
      <c r="BB11" s="229"/>
      <c r="BC11" s="228"/>
      <c r="BD11" s="228"/>
      <c r="BE11" s="228"/>
      <c r="BF11" s="228"/>
      <c r="BG11" s="228"/>
      <c r="BH11" s="228"/>
      <c r="BI11" s="228"/>
      <c r="BJ11" s="228"/>
    </row>
    <row r="12" spans="2:62" ht="12.75" customHeight="1">
      <c r="B12" s="410" t="s">
        <v>143</v>
      </c>
      <c r="C12" s="410"/>
      <c r="D12" s="410"/>
      <c r="E12" s="410"/>
      <c r="F12" s="410"/>
      <c r="G12" s="410"/>
      <c r="H12" s="410"/>
      <c r="I12" s="410"/>
      <c r="J12" s="410"/>
      <c r="K12" s="410"/>
      <c r="L12" s="410"/>
      <c r="N12" s="227">
        <v>23</v>
      </c>
      <c r="O12" s="229"/>
      <c r="P12" s="229"/>
      <c r="Q12" s="229"/>
      <c r="R12" s="229"/>
      <c r="S12" s="229"/>
      <c r="T12" s="229"/>
      <c r="U12" s="229"/>
      <c r="V12" s="229"/>
      <c r="W12" s="229"/>
      <c r="X12" s="229"/>
      <c r="Y12" s="229"/>
      <c r="Z12" s="229"/>
      <c r="AA12" s="229"/>
      <c r="AB12" s="229"/>
      <c r="AC12" s="229"/>
      <c r="AD12" s="229" t="s">
        <v>144</v>
      </c>
      <c r="AE12" s="230" t="s">
        <v>144</v>
      </c>
      <c r="AJ12" s="229"/>
      <c r="AK12" s="229"/>
      <c r="AL12" s="229"/>
      <c r="AM12" s="229"/>
      <c r="AN12" s="229"/>
      <c r="AO12" s="229"/>
      <c r="AP12" s="229"/>
      <c r="AQ12" s="229"/>
      <c r="AR12" s="229"/>
      <c r="AS12" s="229"/>
      <c r="AT12" s="229"/>
      <c r="AU12" s="229"/>
      <c r="AV12" s="229"/>
      <c r="AW12" s="229"/>
      <c r="AX12" s="229"/>
      <c r="AY12" s="229"/>
      <c r="AZ12" s="229"/>
      <c r="BA12" s="229"/>
      <c r="BB12" s="229"/>
      <c r="BC12" s="228"/>
      <c r="BD12" s="228"/>
      <c r="BE12" s="228"/>
      <c r="BF12" s="228"/>
      <c r="BG12" s="228"/>
      <c r="BH12" s="228"/>
      <c r="BI12" s="228"/>
      <c r="BJ12" s="228"/>
    </row>
    <row r="13" spans="2:62" ht="12.75" customHeight="1">
      <c r="B13" s="410"/>
      <c r="C13" s="410"/>
      <c r="D13" s="410"/>
      <c r="E13" s="410"/>
      <c r="F13" s="410"/>
      <c r="G13" s="410"/>
      <c r="H13" s="410"/>
      <c r="I13" s="410"/>
      <c r="J13" s="410"/>
      <c r="K13" s="410"/>
      <c r="L13" s="410"/>
      <c r="N13" s="227">
        <v>25</v>
      </c>
      <c r="O13" s="229"/>
      <c r="P13" s="229"/>
      <c r="Q13" s="229"/>
      <c r="R13" s="229"/>
      <c r="S13" s="229"/>
      <c r="T13" s="229"/>
      <c r="U13" s="229"/>
      <c r="V13" s="229"/>
      <c r="W13" s="229"/>
      <c r="X13" s="229"/>
      <c r="Y13" s="229"/>
      <c r="Z13" s="229"/>
      <c r="AA13" s="229"/>
      <c r="AB13" s="229" t="s">
        <v>144</v>
      </c>
      <c r="AC13" s="229" t="s">
        <v>144</v>
      </c>
      <c r="AD13" s="229"/>
      <c r="AJ13" s="229"/>
      <c r="AK13" s="229"/>
      <c r="AL13" s="229"/>
      <c r="AM13" s="229"/>
      <c r="AN13" s="229"/>
      <c r="AO13" s="229"/>
      <c r="AP13" s="229"/>
      <c r="AQ13" s="229"/>
      <c r="AR13" s="229"/>
      <c r="AS13" s="229"/>
      <c r="AT13" s="229"/>
      <c r="AU13" s="229"/>
      <c r="AV13" s="229"/>
      <c r="AW13" s="229"/>
      <c r="AX13" s="229"/>
      <c r="AY13" s="229"/>
      <c r="AZ13" s="229"/>
      <c r="BA13" s="229"/>
      <c r="BB13" s="229"/>
      <c r="BC13" s="228"/>
      <c r="BD13" s="228"/>
      <c r="BE13" s="228"/>
      <c r="BF13" s="228"/>
      <c r="BG13" s="228"/>
      <c r="BH13" s="228"/>
      <c r="BI13" s="228"/>
      <c r="BJ13" s="228"/>
    </row>
    <row r="14" spans="2:62" ht="12.75" customHeight="1">
      <c r="B14" s="410"/>
      <c r="C14" s="410"/>
      <c r="D14" s="410"/>
      <c r="E14" s="410"/>
      <c r="F14" s="410"/>
      <c r="G14" s="410"/>
      <c r="H14" s="410"/>
      <c r="I14" s="410"/>
      <c r="J14" s="410"/>
      <c r="K14" s="410"/>
      <c r="L14" s="410"/>
      <c r="N14" s="227">
        <v>27</v>
      </c>
      <c r="O14" s="229"/>
      <c r="P14" s="229"/>
      <c r="Q14" s="229"/>
      <c r="R14" s="229"/>
      <c r="S14" s="229"/>
      <c r="T14" s="229"/>
      <c r="U14" s="229"/>
      <c r="V14" s="229"/>
      <c r="W14" s="229"/>
      <c r="X14" s="229"/>
      <c r="Y14" s="229" t="s">
        <v>144</v>
      </c>
      <c r="Z14" s="229" t="s">
        <v>144</v>
      </c>
      <c r="AA14" s="229" t="s">
        <v>144</v>
      </c>
      <c r="AB14" s="229"/>
      <c r="AC14" s="229"/>
      <c r="AD14" s="229"/>
      <c r="AJ14" s="229"/>
      <c r="AK14" s="229"/>
      <c r="AL14" s="229"/>
      <c r="AM14" s="229"/>
      <c r="AN14" s="229"/>
      <c r="AO14" s="229"/>
      <c r="AP14" s="229"/>
      <c r="AQ14" s="229"/>
      <c r="AR14" s="229"/>
      <c r="AS14" s="229"/>
      <c r="AT14" s="229"/>
      <c r="AU14" s="229"/>
      <c r="AV14" s="229"/>
      <c r="AW14" s="229"/>
      <c r="AX14" s="229"/>
      <c r="AY14" s="229"/>
      <c r="AZ14" s="229"/>
      <c r="BA14" s="229"/>
      <c r="BB14" s="229"/>
      <c r="BC14" s="228"/>
      <c r="BD14" s="228"/>
      <c r="BE14" s="228"/>
      <c r="BF14" s="228"/>
      <c r="BG14" s="228"/>
      <c r="BH14" s="228"/>
      <c r="BI14" s="228"/>
      <c r="BJ14" s="228"/>
    </row>
    <row r="15" spans="2:62" ht="12.75" customHeight="1">
      <c r="B15" s="410"/>
      <c r="C15" s="410"/>
      <c r="D15" s="410"/>
      <c r="E15" s="410"/>
      <c r="F15" s="410"/>
      <c r="G15" s="410"/>
      <c r="H15" s="410"/>
      <c r="I15" s="410"/>
      <c r="J15" s="410"/>
      <c r="K15" s="410"/>
      <c r="L15" s="410"/>
      <c r="N15" s="227">
        <v>29</v>
      </c>
      <c r="O15" s="229"/>
      <c r="P15" s="229"/>
      <c r="Q15" s="229"/>
      <c r="R15" s="229"/>
      <c r="S15" s="229"/>
      <c r="T15" s="229" t="s">
        <v>144</v>
      </c>
      <c r="U15" s="229" t="s">
        <v>144</v>
      </c>
      <c r="V15" s="229" t="s">
        <v>144</v>
      </c>
      <c r="W15" s="229" t="s">
        <v>144</v>
      </c>
      <c r="X15" s="229" t="s">
        <v>144</v>
      </c>
      <c r="Y15" s="229"/>
      <c r="Z15" s="229"/>
      <c r="AA15" s="229"/>
      <c r="AB15" s="229"/>
      <c r="AC15" s="229"/>
      <c r="AD15" s="229"/>
      <c r="AJ15" s="229"/>
      <c r="AK15" s="229"/>
      <c r="AL15" s="229"/>
      <c r="AM15" s="229"/>
      <c r="AN15" s="229"/>
      <c r="AO15" s="229"/>
      <c r="AP15" s="229"/>
      <c r="AQ15" s="229"/>
      <c r="AR15" s="229"/>
      <c r="AS15" s="229"/>
      <c r="AT15" s="229"/>
      <c r="AU15" s="229"/>
      <c r="AV15" s="229"/>
      <c r="AW15" s="229"/>
      <c r="AX15" s="229"/>
      <c r="AY15" s="229"/>
      <c r="AZ15" s="229"/>
      <c r="BA15" s="229"/>
      <c r="BB15" s="229"/>
      <c r="BC15" s="228"/>
      <c r="BD15" s="228"/>
      <c r="BE15" s="228"/>
      <c r="BF15" s="228"/>
      <c r="BG15" s="228"/>
      <c r="BH15" s="228"/>
      <c r="BI15" s="228"/>
      <c r="BJ15" s="228"/>
    </row>
    <row r="16" spans="2:62" ht="12.75" customHeight="1">
      <c r="B16" s="410"/>
      <c r="C16" s="410"/>
      <c r="D16" s="410"/>
      <c r="E16" s="410"/>
      <c r="F16" s="410"/>
      <c r="G16" s="410"/>
      <c r="H16" s="410"/>
      <c r="I16" s="410"/>
      <c r="J16" s="410"/>
      <c r="K16" s="410"/>
      <c r="L16" s="410"/>
      <c r="N16" s="227">
        <v>31</v>
      </c>
      <c r="O16" s="229" t="s">
        <v>144</v>
      </c>
      <c r="P16" s="229" t="s">
        <v>144</v>
      </c>
      <c r="Q16" s="229" t="s">
        <v>144</v>
      </c>
      <c r="R16" s="229" t="s">
        <v>144</v>
      </c>
      <c r="S16" s="229" t="s">
        <v>144</v>
      </c>
      <c r="T16" s="229"/>
      <c r="U16" s="229"/>
      <c r="V16" s="229"/>
      <c r="W16" s="229"/>
      <c r="X16" s="229"/>
      <c r="Y16" s="229"/>
      <c r="Z16" s="229"/>
      <c r="AA16" s="229"/>
      <c r="AB16" s="229"/>
      <c r="AC16" s="229"/>
      <c r="AD16" s="229"/>
      <c r="AJ16" s="229"/>
      <c r="AK16" s="229"/>
      <c r="AL16" s="229"/>
      <c r="AM16" s="229"/>
      <c r="AN16" s="229"/>
      <c r="AO16" s="229"/>
      <c r="AP16" s="229"/>
      <c r="AQ16" s="229"/>
      <c r="AR16" s="229"/>
      <c r="AS16" s="229"/>
      <c r="AT16" s="229"/>
      <c r="AU16" s="229"/>
      <c r="AV16" s="229"/>
      <c r="AW16" s="229"/>
      <c r="AX16" s="229"/>
      <c r="AY16" s="229"/>
      <c r="AZ16" s="229"/>
      <c r="BA16" s="229"/>
      <c r="BB16" s="229"/>
      <c r="BC16" s="228"/>
      <c r="BD16" s="228"/>
      <c r="BE16" s="228"/>
      <c r="BF16" s="228"/>
      <c r="BG16" s="228"/>
      <c r="BH16" s="228"/>
      <c r="BI16" s="228"/>
      <c r="BJ16" s="228"/>
    </row>
    <row r="17" spans="2:62" ht="12.75" customHeight="1">
      <c r="B17" s="410"/>
      <c r="C17" s="410"/>
      <c r="D17" s="410"/>
      <c r="E17" s="410"/>
      <c r="F17" s="410"/>
      <c r="G17" s="410"/>
      <c r="H17" s="410"/>
      <c r="I17" s="410"/>
      <c r="J17" s="410"/>
      <c r="K17" s="410"/>
      <c r="L17" s="410"/>
      <c r="N17" s="227">
        <v>33</v>
      </c>
      <c r="O17" s="229"/>
      <c r="P17" s="229"/>
      <c r="Q17" s="229"/>
      <c r="R17" s="229"/>
      <c r="S17" s="229"/>
      <c r="T17" s="229"/>
      <c r="U17" s="229"/>
      <c r="V17" s="229"/>
      <c r="W17" s="229"/>
      <c r="X17" s="229"/>
      <c r="Y17" s="229"/>
      <c r="Z17" s="229"/>
      <c r="AA17" s="229"/>
      <c r="AB17" s="229"/>
      <c r="AC17" s="229"/>
      <c r="AD17" s="229"/>
      <c r="AJ17" s="229"/>
      <c r="AK17" s="229"/>
      <c r="AL17" s="229"/>
      <c r="AM17" s="229"/>
      <c r="AN17" s="229"/>
      <c r="AO17" s="229"/>
      <c r="AP17" s="229"/>
      <c r="AQ17" s="229"/>
      <c r="AR17" s="229"/>
      <c r="AS17" s="229"/>
      <c r="AT17" s="229"/>
      <c r="AU17" s="229"/>
      <c r="AV17" s="229"/>
      <c r="AW17" s="229"/>
      <c r="AX17" s="229"/>
      <c r="AY17" s="229"/>
      <c r="AZ17" s="229"/>
      <c r="BA17" s="229"/>
      <c r="BB17" s="229"/>
      <c r="BC17" s="228"/>
      <c r="BD17" s="228"/>
      <c r="BE17" s="228"/>
      <c r="BF17" s="228"/>
      <c r="BG17" s="228"/>
      <c r="BH17" s="228"/>
      <c r="BI17" s="228"/>
      <c r="BJ17" s="228"/>
    </row>
    <row r="18" spans="2:62" ht="12.75" customHeight="1">
      <c r="B18" s="410"/>
      <c r="C18" s="410"/>
      <c r="D18" s="410"/>
      <c r="E18" s="410"/>
      <c r="F18" s="410"/>
      <c r="G18" s="410"/>
      <c r="H18" s="410"/>
      <c r="I18" s="410"/>
      <c r="J18" s="410"/>
      <c r="K18" s="410"/>
      <c r="L18" s="410"/>
      <c r="N18" s="227">
        <v>35</v>
      </c>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8"/>
      <c r="BD18" s="228"/>
      <c r="BE18" s="228"/>
      <c r="BF18" s="228"/>
      <c r="BG18" s="228"/>
      <c r="BH18" s="228"/>
      <c r="BI18" s="228"/>
      <c r="BJ18" s="228"/>
    </row>
    <row r="19" spans="14:62" ht="12.75">
      <c r="N19" s="227">
        <v>37</v>
      </c>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8"/>
      <c r="BD19" s="228"/>
      <c r="BE19" s="228"/>
      <c r="BF19" s="228"/>
      <c r="BG19" s="228"/>
      <c r="BH19" s="228"/>
      <c r="BI19" s="228"/>
      <c r="BJ19" s="228"/>
    </row>
    <row r="20" spans="2:62" ht="12.75" customHeight="1">
      <c r="B20" s="412" t="s">
        <v>148</v>
      </c>
      <c r="C20" s="412"/>
      <c r="D20" s="412"/>
      <c r="E20" s="412"/>
      <c r="F20" s="412"/>
      <c r="G20" s="412"/>
      <c r="H20" s="412"/>
      <c r="I20" s="412"/>
      <c r="J20" s="412"/>
      <c r="K20" s="412"/>
      <c r="L20" s="412"/>
      <c r="N20" s="227">
        <v>39</v>
      </c>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8"/>
      <c r="BD20" s="228"/>
      <c r="BE20" s="228"/>
      <c r="BF20" s="228"/>
      <c r="BG20" s="228"/>
      <c r="BH20" s="228"/>
      <c r="BI20" s="228"/>
      <c r="BJ20" s="228"/>
    </row>
    <row r="21" spans="2:62" ht="12.75">
      <c r="B21" s="412"/>
      <c r="C21" s="412"/>
      <c r="D21" s="412"/>
      <c r="E21" s="412"/>
      <c r="F21" s="412"/>
      <c r="G21" s="412"/>
      <c r="H21" s="412"/>
      <c r="I21" s="412"/>
      <c r="J21" s="412"/>
      <c r="K21" s="412"/>
      <c r="L21" s="412"/>
      <c r="M21" s="230"/>
      <c r="N21" s="227">
        <v>41</v>
      </c>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8"/>
      <c r="BD21" s="228"/>
      <c r="BE21" s="228"/>
      <c r="BF21" s="228"/>
      <c r="BG21" s="228"/>
      <c r="BH21" s="228"/>
      <c r="BI21" s="228"/>
      <c r="BJ21" s="228"/>
    </row>
    <row r="22" spans="2:62" ht="12.75">
      <c r="B22" s="412"/>
      <c r="C22" s="412"/>
      <c r="D22" s="412"/>
      <c r="E22" s="412"/>
      <c r="F22" s="412"/>
      <c r="G22" s="412"/>
      <c r="H22" s="412"/>
      <c r="I22" s="412"/>
      <c r="J22" s="412"/>
      <c r="K22" s="412"/>
      <c r="L22" s="412"/>
      <c r="N22" s="227">
        <v>43</v>
      </c>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8"/>
      <c r="BD22" s="228"/>
      <c r="BE22" s="228"/>
      <c r="BF22" s="228"/>
      <c r="BG22" s="228"/>
      <c r="BH22" s="228"/>
      <c r="BI22" s="228"/>
      <c r="BJ22" s="228"/>
    </row>
    <row r="23" spans="2:62" ht="12.75">
      <c r="B23" s="412"/>
      <c r="C23" s="412"/>
      <c r="D23" s="412"/>
      <c r="E23" s="412"/>
      <c r="F23" s="412"/>
      <c r="G23" s="412"/>
      <c r="H23" s="412"/>
      <c r="I23" s="412"/>
      <c r="J23" s="412"/>
      <c r="K23" s="412"/>
      <c r="L23" s="412"/>
      <c r="N23" s="227">
        <v>45</v>
      </c>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8"/>
      <c r="BD23" s="228"/>
      <c r="BE23" s="228"/>
      <c r="BF23" s="228"/>
      <c r="BG23" s="228"/>
      <c r="BH23" s="228"/>
      <c r="BI23" s="228"/>
      <c r="BJ23" s="228"/>
    </row>
    <row r="24" spans="14:62" ht="12.75">
      <c r="N24" s="227">
        <v>47</v>
      </c>
      <c r="AK24" s="229"/>
      <c r="AL24" s="229"/>
      <c r="AM24" s="229"/>
      <c r="AN24" s="229"/>
      <c r="AO24" s="229"/>
      <c r="AP24" s="229"/>
      <c r="AQ24" s="229"/>
      <c r="AR24" s="229"/>
      <c r="AS24" s="229"/>
      <c r="AT24" s="229"/>
      <c r="AU24" s="229"/>
      <c r="AV24" s="229"/>
      <c r="AW24" s="229"/>
      <c r="AX24" s="229"/>
      <c r="AY24" s="229"/>
      <c r="AZ24" s="229"/>
      <c r="BA24" s="229"/>
      <c r="BB24" s="229"/>
      <c r="BC24" s="228"/>
      <c r="BD24" s="228"/>
      <c r="BE24" s="228"/>
      <c r="BF24" s="228"/>
      <c r="BG24" s="228"/>
      <c r="BH24" s="228"/>
      <c r="BI24" s="228"/>
      <c r="BJ24" s="228"/>
    </row>
    <row r="25" spans="2:62" ht="12.75">
      <c r="B25" s="409" t="s">
        <v>149</v>
      </c>
      <c r="C25" s="409"/>
      <c r="D25" s="409"/>
      <c r="E25" s="409"/>
      <c r="F25" s="409"/>
      <c r="G25" s="409"/>
      <c r="H25" s="409"/>
      <c r="I25" s="409"/>
      <c r="J25" s="409"/>
      <c r="K25" s="409"/>
      <c r="L25" s="409"/>
      <c r="N25" s="227">
        <v>49</v>
      </c>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8"/>
      <c r="BD25" s="228"/>
      <c r="BE25" s="228"/>
      <c r="BF25" s="228"/>
      <c r="BG25" s="228"/>
      <c r="BH25" s="228"/>
      <c r="BI25" s="228"/>
      <c r="BJ25" s="228"/>
    </row>
    <row r="26" spans="2:62" ht="12.75">
      <c r="B26" s="409"/>
      <c r="C26" s="409"/>
      <c r="D26" s="409"/>
      <c r="E26" s="409"/>
      <c r="F26" s="409"/>
      <c r="G26" s="409"/>
      <c r="H26" s="409"/>
      <c r="I26" s="409"/>
      <c r="J26" s="409"/>
      <c r="K26" s="409"/>
      <c r="L26" s="409"/>
      <c r="N26" s="227">
        <v>51</v>
      </c>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8"/>
      <c r="BD26" s="228"/>
      <c r="BE26" s="228"/>
      <c r="BF26" s="228"/>
      <c r="BG26" s="228"/>
      <c r="BH26" s="228"/>
      <c r="BI26" s="228"/>
      <c r="BJ26" s="228"/>
    </row>
    <row r="27" spans="2:62" ht="12.75">
      <c r="B27" s="409"/>
      <c r="C27" s="409"/>
      <c r="D27" s="409"/>
      <c r="E27" s="409"/>
      <c r="F27" s="409"/>
      <c r="G27" s="409"/>
      <c r="H27" s="409"/>
      <c r="I27" s="409"/>
      <c r="J27" s="409"/>
      <c r="K27" s="409"/>
      <c r="L27" s="409"/>
      <c r="N27" s="227">
        <v>53</v>
      </c>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8"/>
      <c r="BD27" s="228"/>
      <c r="BE27" s="228"/>
      <c r="BF27" s="228"/>
      <c r="BG27" s="228"/>
      <c r="BH27" s="228"/>
      <c r="BI27" s="228"/>
      <c r="BJ27" s="228"/>
    </row>
    <row r="28" spans="2:62" ht="12.75">
      <c r="B28" s="409"/>
      <c r="C28" s="409"/>
      <c r="D28" s="409"/>
      <c r="E28" s="409"/>
      <c r="F28" s="409"/>
      <c r="G28" s="409"/>
      <c r="H28" s="409"/>
      <c r="I28" s="409"/>
      <c r="J28" s="409"/>
      <c r="K28" s="409"/>
      <c r="L28" s="409"/>
      <c r="N28" s="227">
        <v>55</v>
      </c>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8"/>
      <c r="BD28" s="228"/>
      <c r="BE28" s="228"/>
      <c r="BF28" s="228"/>
      <c r="BG28" s="228"/>
      <c r="BH28" s="228"/>
      <c r="BI28" s="228"/>
      <c r="BJ28" s="228"/>
    </row>
    <row r="29" spans="14:62" ht="12.75">
      <c r="N29" s="227">
        <v>57</v>
      </c>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8"/>
      <c r="BD29" s="228"/>
      <c r="BE29" s="228"/>
      <c r="BF29" s="228"/>
      <c r="BG29" s="228"/>
      <c r="BH29" s="228"/>
      <c r="BI29" s="228"/>
      <c r="BJ29" s="228"/>
    </row>
    <row r="30" spans="14:62" ht="12.75">
      <c r="N30" s="227">
        <v>59</v>
      </c>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8"/>
      <c r="BD30" s="228"/>
      <c r="BE30" s="228"/>
      <c r="BF30" s="228"/>
      <c r="BG30" s="228"/>
      <c r="BH30" s="228"/>
      <c r="BI30" s="228"/>
      <c r="BJ30" s="228"/>
    </row>
    <row r="31" spans="14:62" ht="12.75">
      <c r="N31" s="227">
        <v>61</v>
      </c>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8"/>
      <c r="BD31" s="228"/>
      <c r="BE31" s="228"/>
      <c r="BF31" s="228"/>
      <c r="BG31" s="228"/>
      <c r="BH31" s="228"/>
      <c r="BI31" s="228"/>
      <c r="BJ31" s="228"/>
    </row>
    <row r="32" spans="14:62" ht="12.75">
      <c r="N32" s="227">
        <v>63</v>
      </c>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8"/>
      <c r="BD32" s="228"/>
      <c r="BE32" s="228"/>
      <c r="BF32" s="228"/>
      <c r="BG32" s="228"/>
      <c r="BH32" s="228"/>
      <c r="BI32" s="228"/>
      <c r="BJ32" s="228"/>
    </row>
    <row r="33" spans="14:62" ht="12.75">
      <c r="N33" s="227">
        <v>65</v>
      </c>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8"/>
      <c r="BD33" s="228"/>
      <c r="BE33" s="228"/>
      <c r="BF33" s="228"/>
      <c r="BG33" s="228"/>
      <c r="BH33" s="228"/>
      <c r="BI33" s="228"/>
      <c r="BJ33" s="228"/>
    </row>
    <row r="34" spans="14:62" ht="12.75">
      <c r="N34" s="227">
        <v>67</v>
      </c>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8"/>
      <c r="BD34" s="228"/>
      <c r="BE34" s="228"/>
      <c r="BF34" s="228"/>
      <c r="BG34" s="228"/>
      <c r="BH34" s="228"/>
      <c r="BI34" s="228"/>
      <c r="BJ34" s="228"/>
    </row>
    <row r="35" spans="14:62" ht="12.75">
      <c r="N35" s="227">
        <v>69</v>
      </c>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8"/>
      <c r="BD35" s="228"/>
      <c r="BE35" s="228"/>
      <c r="BF35" s="228"/>
      <c r="BG35" s="228"/>
      <c r="BH35" s="228"/>
      <c r="BI35" s="228"/>
      <c r="BJ35" s="228"/>
    </row>
    <row r="36" spans="14:62" ht="12.75">
      <c r="N36" s="227">
        <v>71</v>
      </c>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8"/>
      <c r="BD36" s="228"/>
      <c r="BE36" s="228"/>
      <c r="BF36" s="228"/>
      <c r="BG36" s="228"/>
      <c r="BH36" s="228"/>
      <c r="BI36" s="228"/>
      <c r="BJ36" s="228"/>
    </row>
    <row r="37" spans="14:62" ht="12.75">
      <c r="N37" s="227">
        <v>73</v>
      </c>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8"/>
      <c r="BD37" s="228"/>
      <c r="BE37" s="228"/>
      <c r="BF37" s="228"/>
      <c r="BG37" s="228"/>
      <c r="BH37" s="228"/>
      <c r="BI37" s="228"/>
      <c r="BJ37" s="228"/>
    </row>
    <row r="38" spans="14:62" ht="12.75">
      <c r="N38" s="227">
        <v>75</v>
      </c>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8"/>
      <c r="BD38" s="228"/>
      <c r="BE38" s="228"/>
      <c r="BF38" s="228"/>
      <c r="BG38" s="228"/>
      <c r="BH38" s="228"/>
      <c r="BI38" s="228"/>
      <c r="BJ38" s="228"/>
    </row>
    <row r="39" spans="14:62" ht="12.75">
      <c r="N39" s="227">
        <v>77</v>
      </c>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8"/>
      <c r="BD39" s="228"/>
      <c r="BE39" s="228"/>
      <c r="BF39" s="228"/>
      <c r="BG39" s="228"/>
      <c r="BH39" s="228"/>
      <c r="BI39" s="228"/>
      <c r="BJ39" s="228"/>
    </row>
    <row r="40" spans="14:62" ht="12.75">
      <c r="N40" s="227">
        <v>79</v>
      </c>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8"/>
      <c r="BD40" s="228"/>
      <c r="BE40" s="228"/>
      <c r="BF40" s="228"/>
      <c r="BG40" s="228"/>
      <c r="BH40" s="228"/>
      <c r="BI40" s="228"/>
      <c r="BJ40" s="228"/>
    </row>
    <row r="41" spans="14:62" ht="12.75">
      <c r="N41" s="227">
        <v>81</v>
      </c>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8"/>
      <c r="BD41" s="228"/>
      <c r="BE41" s="228"/>
      <c r="BF41" s="228"/>
      <c r="BG41" s="228"/>
      <c r="BH41" s="228"/>
      <c r="BI41" s="228"/>
      <c r="BJ41" s="228"/>
    </row>
    <row r="42" spans="14:62" ht="12.75">
      <c r="N42" s="227">
        <v>83</v>
      </c>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8"/>
      <c r="BD42" s="228"/>
      <c r="BE42" s="228"/>
      <c r="BF42" s="228"/>
      <c r="BG42" s="228"/>
      <c r="BH42" s="228"/>
      <c r="BI42" s="228"/>
      <c r="BJ42" s="228"/>
    </row>
    <row r="43" spans="14:62" ht="12.75">
      <c r="N43" s="227">
        <v>85</v>
      </c>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8"/>
      <c r="BD43" s="228"/>
      <c r="BE43" s="228"/>
      <c r="BF43" s="228"/>
      <c r="BG43" s="228"/>
      <c r="BH43" s="228"/>
      <c r="BI43" s="228"/>
      <c r="BJ43" s="228"/>
    </row>
    <row r="44" spans="14:62" ht="12.75">
      <c r="N44" s="227">
        <v>87</v>
      </c>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8"/>
      <c r="BD44" s="228"/>
      <c r="BE44" s="228"/>
      <c r="BF44" s="228"/>
      <c r="BG44" s="228"/>
      <c r="BH44" s="228"/>
      <c r="BI44" s="228"/>
      <c r="BJ44" s="228"/>
    </row>
    <row r="45" spans="14:62" ht="12.75">
      <c r="N45" s="227">
        <v>89</v>
      </c>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8"/>
      <c r="BD45" s="228"/>
      <c r="BE45" s="228"/>
      <c r="BF45" s="228"/>
      <c r="BG45" s="228"/>
      <c r="BH45" s="228"/>
      <c r="BI45" s="228"/>
      <c r="BJ45" s="228"/>
    </row>
    <row r="46" spans="14:62" ht="12.75">
      <c r="N46" s="227">
        <v>91</v>
      </c>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8"/>
      <c r="BD46" s="228"/>
      <c r="BE46" s="228"/>
      <c r="BF46" s="228"/>
      <c r="BG46" s="228"/>
      <c r="BH46" s="228"/>
      <c r="BI46" s="228"/>
      <c r="BJ46" s="228"/>
    </row>
    <row r="47" spans="14:62" ht="12.75">
      <c r="N47" s="227">
        <v>93</v>
      </c>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8"/>
      <c r="BD47" s="228"/>
      <c r="BE47" s="228"/>
      <c r="BF47" s="228"/>
      <c r="BG47" s="228"/>
      <c r="BH47" s="228"/>
      <c r="BI47" s="228"/>
      <c r="BJ47" s="228"/>
    </row>
    <row r="48" spans="14:62" ht="12.75">
      <c r="N48" s="227">
        <v>95</v>
      </c>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8"/>
      <c r="BD48" s="228"/>
      <c r="BE48" s="228"/>
      <c r="BF48" s="228"/>
      <c r="BG48" s="228"/>
      <c r="BH48" s="228"/>
      <c r="BI48" s="228"/>
      <c r="BJ48" s="228"/>
    </row>
    <row r="49" spans="14:62" ht="12.75">
      <c r="N49" s="227">
        <v>97</v>
      </c>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8"/>
      <c r="BD49" s="228"/>
      <c r="BE49" s="228"/>
      <c r="BF49" s="228"/>
      <c r="BG49" s="228"/>
      <c r="BH49" s="228"/>
      <c r="BI49" s="228"/>
      <c r="BJ49" s="228"/>
    </row>
    <row r="50" ht="12.75">
      <c r="N50" s="227">
        <v>99</v>
      </c>
    </row>
    <row r="51" ht="12.75">
      <c r="N51" s="227">
        <v>101</v>
      </c>
    </row>
    <row r="52" ht="12.75">
      <c r="N52" s="227">
        <v>103</v>
      </c>
    </row>
    <row r="53" ht="12.75">
      <c r="N53" s="227">
        <v>105</v>
      </c>
    </row>
    <row r="54" ht="12.75">
      <c r="N54" s="227">
        <v>107</v>
      </c>
    </row>
    <row r="55" ht="12.75">
      <c r="N55" s="227">
        <v>109</v>
      </c>
    </row>
    <row r="56" ht="12.75">
      <c r="N56" s="227">
        <v>111</v>
      </c>
    </row>
    <row r="57" ht="12.75">
      <c r="N57" s="227">
        <v>113</v>
      </c>
    </row>
    <row r="58" ht="12.75">
      <c r="N58" s="227">
        <v>115</v>
      </c>
    </row>
    <row r="59" ht="12.75">
      <c r="N59" s="227">
        <v>117</v>
      </c>
    </row>
    <row r="60" ht="12.75">
      <c r="N60" s="227">
        <v>119</v>
      </c>
    </row>
    <row r="61" ht="12.75">
      <c r="N61" s="227">
        <v>121</v>
      </c>
    </row>
    <row r="62" ht="12.75">
      <c r="N62" s="227">
        <v>123</v>
      </c>
    </row>
    <row r="63" ht="12.75">
      <c r="N63" s="227">
        <v>125</v>
      </c>
    </row>
    <row r="64" ht="12.75">
      <c r="N64" s="227">
        <v>127</v>
      </c>
    </row>
    <row r="65" ht="12.75">
      <c r="N65" s="227">
        <v>129</v>
      </c>
    </row>
    <row r="66" ht="12.75">
      <c r="N66" s="227">
        <v>131</v>
      </c>
    </row>
    <row r="67" ht="12.75">
      <c r="N67" s="227">
        <v>133</v>
      </c>
    </row>
    <row r="68" ht="12.75">
      <c r="N68" s="227">
        <v>135</v>
      </c>
    </row>
    <row r="69" ht="12.75">
      <c r="N69" s="227">
        <v>137</v>
      </c>
    </row>
    <row r="70" ht="12.75">
      <c r="N70" s="227">
        <v>139</v>
      </c>
    </row>
    <row r="71" ht="12.75">
      <c r="N71" s="227">
        <v>141</v>
      </c>
    </row>
    <row r="72" ht="12.75">
      <c r="N72" s="227">
        <v>143</v>
      </c>
    </row>
    <row r="73" ht="12.75">
      <c r="N73" s="227">
        <v>145</v>
      </c>
    </row>
    <row r="74" ht="12.75">
      <c r="N74" s="227">
        <v>147</v>
      </c>
    </row>
    <row r="75" ht="12.75">
      <c r="N75" s="227">
        <v>149</v>
      </c>
    </row>
    <row r="76" ht="12.75">
      <c r="N76" s="227">
        <v>151</v>
      </c>
    </row>
    <row r="77" ht="12.75">
      <c r="N77" s="227">
        <v>153</v>
      </c>
    </row>
    <row r="78" ht="12.75">
      <c r="N78" s="227">
        <v>155</v>
      </c>
    </row>
    <row r="79" ht="12.75">
      <c r="N79" s="227">
        <v>157</v>
      </c>
    </row>
    <row r="80" ht="12.75">
      <c r="N80" s="227">
        <v>159</v>
      </c>
    </row>
    <row r="81" ht="12.75">
      <c r="N81" s="227">
        <v>161</v>
      </c>
    </row>
    <row r="82" ht="12.75">
      <c r="N82" s="227">
        <v>163</v>
      </c>
    </row>
    <row r="83" ht="12.75">
      <c r="N83" s="227">
        <v>165</v>
      </c>
    </row>
    <row r="84" ht="12.75">
      <c r="N84" s="227">
        <v>167</v>
      </c>
    </row>
    <row r="85" ht="12.75">
      <c r="N85" s="227">
        <v>169</v>
      </c>
    </row>
    <row r="86" ht="12.75">
      <c r="N86" s="227">
        <v>171</v>
      </c>
    </row>
    <row r="87" ht="12.75">
      <c r="N87" s="227">
        <v>173</v>
      </c>
    </row>
    <row r="88" ht="12.75">
      <c r="N88" s="227">
        <v>175</v>
      </c>
    </row>
    <row r="89" ht="12.75">
      <c r="N89" s="227">
        <v>177</v>
      </c>
    </row>
    <row r="90" ht="12.75">
      <c r="N90" s="227">
        <v>179</v>
      </c>
    </row>
    <row r="91" ht="12.75">
      <c r="N91" s="227">
        <v>181</v>
      </c>
    </row>
    <row r="92" ht="12.75">
      <c r="N92" s="227">
        <v>183</v>
      </c>
    </row>
    <row r="93" ht="12.75">
      <c r="N93" s="227">
        <v>185</v>
      </c>
    </row>
    <row r="94" ht="12.75">
      <c r="N94" s="227">
        <v>187</v>
      </c>
    </row>
    <row r="95" ht="12.75">
      <c r="N95" s="227">
        <v>189</v>
      </c>
    </row>
    <row r="96" ht="12.75">
      <c r="N96" s="227">
        <v>191</v>
      </c>
    </row>
    <row r="97" ht="12.75">
      <c r="N97" s="227">
        <v>193</v>
      </c>
    </row>
    <row r="98" ht="12.75">
      <c r="N98" s="227">
        <v>195</v>
      </c>
    </row>
    <row r="99" ht="12.75">
      <c r="N99" s="227">
        <v>197</v>
      </c>
    </row>
    <row r="100" ht="12.75">
      <c r="N100" s="227">
        <v>199</v>
      </c>
    </row>
    <row r="101" ht="12.75">
      <c r="N101" s="227">
        <v>201</v>
      </c>
    </row>
    <row r="102" ht="12.75">
      <c r="N102" s="227">
        <v>203</v>
      </c>
    </row>
    <row r="103" ht="12.75">
      <c r="N103" s="227">
        <v>205</v>
      </c>
    </row>
    <row r="104" ht="12.75">
      <c r="N104" s="227">
        <v>207</v>
      </c>
    </row>
    <row r="105" ht="12.75">
      <c r="N105" s="227">
        <v>209</v>
      </c>
    </row>
    <row r="106" ht="12.75">
      <c r="N106" s="227">
        <v>211</v>
      </c>
    </row>
    <row r="107" ht="12.75">
      <c r="N107" s="227">
        <v>213</v>
      </c>
    </row>
    <row r="108" ht="12.75">
      <c r="N108" s="227">
        <v>215</v>
      </c>
    </row>
    <row r="109" ht="12.75">
      <c r="N109" s="227">
        <v>217</v>
      </c>
    </row>
    <row r="110" ht="12.75">
      <c r="N110" s="227">
        <v>219</v>
      </c>
    </row>
    <row r="111" ht="12.75">
      <c r="N111" s="227">
        <v>221</v>
      </c>
    </row>
    <row r="112" ht="12.75">
      <c r="N112" s="227">
        <v>223</v>
      </c>
    </row>
    <row r="113" ht="12.75">
      <c r="N113" s="227">
        <v>225</v>
      </c>
    </row>
    <row r="114" ht="12.75">
      <c r="N114" s="227">
        <v>227</v>
      </c>
    </row>
    <row r="115" ht="12.75">
      <c r="N115" s="227">
        <v>229</v>
      </c>
    </row>
    <row r="116" ht="12.75">
      <c r="N116" s="227">
        <v>231</v>
      </c>
    </row>
    <row r="117" ht="12.75">
      <c r="N117" s="227">
        <v>233</v>
      </c>
    </row>
    <row r="118" ht="12.75">
      <c r="N118" s="227">
        <v>235</v>
      </c>
    </row>
    <row r="119" ht="12.75">
      <c r="N119" s="227">
        <v>237</v>
      </c>
    </row>
    <row r="120" ht="12.75">
      <c r="N120" s="227">
        <v>239</v>
      </c>
    </row>
    <row r="121" ht="12.75">
      <c r="N121" s="227">
        <v>241</v>
      </c>
    </row>
    <row r="122" ht="12.75">
      <c r="N122" s="227">
        <v>243</v>
      </c>
    </row>
    <row r="123" ht="12.75">
      <c r="N123" s="227">
        <v>245</v>
      </c>
    </row>
    <row r="124" ht="12.75">
      <c r="N124" s="227">
        <v>247</v>
      </c>
    </row>
    <row r="125" ht="12.75">
      <c r="N125" s="227">
        <v>249</v>
      </c>
    </row>
    <row r="126" ht="12.75">
      <c r="N126" s="227">
        <v>251</v>
      </c>
    </row>
    <row r="127" ht="12.75">
      <c r="N127" s="227">
        <v>253</v>
      </c>
    </row>
    <row r="128" ht="12.75">
      <c r="N128" s="227">
        <v>255</v>
      </c>
    </row>
    <row r="129" ht="12.75">
      <c r="N129" s="227">
        <v>257</v>
      </c>
    </row>
    <row r="130" ht="12.75">
      <c r="N130" s="227">
        <v>259</v>
      </c>
    </row>
    <row r="131" ht="12.75">
      <c r="N131" s="227">
        <v>261</v>
      </c>
    </row>
    <row r="132" ht="12.75">
      <c r="N132" s="227">
        <v>263</v>
      </c>
    </row>
    <row r="133" ht="12.75">
      <c r="N133" s="227">
        <v>265</v>
      </c>
    </row>
    <row r="134" ht="12.75">
      <c r="N134" s="227">
        <v>267</v>
      </c>
    </row>
    <row r="135" ht="12.75">
      <c r="N135" s="227">
        <v>269</v>
      </c>
    </row>
    <row r="136" ht="12.75">
      <c r="N136" s="227">
        <v>271</v>
      </c>
    </row>
    <row r="137" ht="12.75">
      <c r="N137" s="227">
        <v>273</v>
      </c>
    </row>
    <row r="138" ht="12.75">
      <c r="N138" s="227">
        <v>275</v>
      </c>
    </row>
    <row r="139" ht="12.75">
      <c r="N139" s="227">
        <v>277</v>
      </c>
    </row>
    <row r="140" ht="12.75">
      <c r="N140" s="227">
        <v>279</v>
      </c>
    </row>
    <row r="141" ht="12.75">
      <c r="N141" s="227">
        <v>281</v>
      </c>
    </row>
    <row r="142" ht="12.75">
      <c r="N142" s="227">
        <v>283</v>
      </c>
    </row>
    <row r="143" ht="12.75">
      <c r="N143" s="227">
        <v>285</v>
      </c>
    </row>
    <row r="144" ht="12.75">
      <c r="N144" s="227">
        <v>287</v>
      </c>
    </row>
    <row r="145" ht="12.75">
      <c r="N145" s="227">
        <v>289</v>
      </c>
    </row>
    <row r="146" ht="12.75">
      <c r="N146" s="227">
        <v>291</v>
      </c>
    </row>
    <row r="147" ht="12.75">
      <c r="N147" s="227">
        <v>293</v>
      </c>
    </row>
    <row r="148" ht="12.75">
      <c r="N148" s="227">
        <v>295</v>
      </c>
    </row>
    <row r="149" ht="12.75">
      <c r="N149" s="227">
        <v>297</v>
      </c>
    </row>
    <row r="150" ht="12.75">
      <c r="N150" s="227">
        <v>299</v>
      </c>
    </row>
    <row r="151" ht="12.75">
      <c r="N151" s="227">
        <v>301</v>
      </c>
    </row>
    <row r="152" ht="12.75">
      <c r="N152" s="227">
        <v>303</v>
      </c>
    </row>
    <row r="153" ht="12.75">
      <c r="N153" s="227">
        <v>305</v>
      </c>
    </row>
    <row r="154" ht="12.75">
      <c r="N154" s="227">
        <v>307</v>
      </c>
    </row>
    <row r="155" ht="12.75">
      <c r="N155" s="227">
        <v>309</v>
      </c>
    </row>
    <row r="156" ht="12.75">
      <c r="N156" s="227">
        <v>311</v>
      </c>
    </row>
    <row r="157" ht="12.75">
      <c r="N157" s="227">
        <v>313</v>
      </c>
    </row>
    <row r="158" ht="12.75">
      <c r="N158" s="227">
        <v>315</v>
      </c>
    </row>
    <row r="159" ht="12.75">
      <c r="N159" s="227">
        <v>317</v>
      </c>
    </row>
    <row r="160" ht="12.75">
      <c r="N160" s="227">
        <v>319</v>
      </c>
    </row>
    <row r="161" ht="12.75">
      <c r="N161" s="227">
        <v>321</v>
      </c>
    </row>
    <row r="162" ht="12.75">
      <c r="N162" s="227">
        <v>323</v>
      </c>
    </row>
    <row r="163" ht="12.75">
      <c r="N163" s="227">
        <v>325</v>
      </c>
    </row>
    <row r="164" ht="12.75">
      <c r="N164" s="227">
        <v>327</v>
      </c>
    </row>
    <row r="165" ht="12.75">
      <c r="N165" s="227">
        <v>329</v>
      </c>
    </row>
    <row r="166" ht="12.75">
      <c r="N166" s="227">
        <v>331</v>
      </c>
    </row>
    <row r="167" ht="12.75">
      <c r="N167" s="227">
        <v>333</v>
      </c>
    </row>
    <row r="168" ht="12.75">
      <c r="N168" s="227">
        <v>335</v>
      </c>
    </row>
    <row r="169" ht="12.75">
      <c r="N169" s="227">
        <v>337</v>
      </c>
    </row>
    <row r="170" ht="12.75">
      <c r="N170" s="227">
        <v>339</v>
      </c>
    </row>
    <row r="171" ht="12.75">
      <c r="N171" s="227">
        <v>341</v>
      </c>
    </row>
    <row r="172" ht="12.75">
      <c r="N172" s="227">
        <v>343</v>
      </c>
    </row>
    <row r="173" ht="12.75">
      <c r="N173" s="227">
        <v>345</v>
      </c>
    </row>
    <row r="174" ht="12.75">
      <c r="N174" s="227">
        <v>347</v>
      </c>
    </row>
    <row r="175" ht="12.75">
      <c r="N175" s="227">
        <v>349</v>
      </c>
    </row>
    <row r="176" ht="12.75">
      <c r="N176" s="227">
        <v>351</v>
      </c>
    </row>
    <row r="177" ht="12.75">
      <c r="N177" s="227">
        <v>353</v>
      </c>
    </row>
    <row r="178" ht="12.75">
      <c r="N178" s="227">
        <v>355</v>
      </c>
    </row>
    <row r="179" ht="12.75">
      <c r="N179" s="227">
        <v>357</v>
      </c>
    </row>
    <row r="180" ht="12.75">
      <c r="N180" s="227">
        <v>359</v>
      </c>
    </row>
    <row r="181" ht="12.75">
      <c r="N181" s="227">
        <v>361</v>
      </c>
    </row>
    <row r="182" ht="12.75">
      <c r="N182" s="227">
        <v>363</v>
      </c>
    </row>
    <row r="183" ht="12.75">
      <c r="N183" s="227">
        <v>365</v>
      </c>
    </row>
    <row r="184" ht="12.75">
      <c r="N184" s="227">
        <v>367</v>
      </c>
    </row>
    <row r="185" ht="12.75">
      <c r="N185" s="227">
        <v>369</v>
      </c>
    </row>
    <row r="186" ht="12.75">
      <c r="N186" s="227">
        <v>371</v>
      </c>
    </row>
    <row r="187" ht="12.75">
      <c r="N187" s="227">
        <v>373</v>
      </c>
    </row>
    <row r="188" ht="12.75">
      <c r="N188" s="227">
        <v>375</v>
      </c>
    </row>
    <row r="189" ht="12.75">
      <c r="N189" s="227">
        <v>377</v>
      </c>
    </row>
    <row r="190" ht="12.75">
      <c r="N190" s="227">
        <v>379</v>
      </c>
    </row>
    <row r="191" ht="12.75">
      <c r="N191" s="227">
        <v>381</v>
      </c>
    </row>
    <row r="192" ht="12.75">
      <c r="N192" s="227">
        <v>383</v>
      </c>
    </row>
    <row r="193" ht="12.75">
      <c r="N193" s="227">
        <v>385</v>
      </c>
    </row>
    <row r="194" ht="12.75">
      <c r="N194" s="227">
        <v>387</v>
      </c>
    </row>
    <row r="195" ht="12.75">
      <c r="N195" s="227">
        <v>389</v>
      </c>
    </row>
    <row r="196" ht="12.75">
      <c r="N196" s="227">
        <v>391</v>
      </c>
    </row>
    <row r="197" ht="12.75">
      <c r="N197" s="227">
        <v>393</v>
      </c>
    </row>
    <row r="198" ht="12.75">
      <c r="N198" s="227">
        <v>395</v>
      </c>
    </row>
    <row r="199" ht="12.75">
      <c r="N199" s="227">
        <v>397</v>
      </c>
    </row>
    <row r="200" ht="12.75">
      <c r="N200" s="227">
        <v>399</v>
      </c>
    </row>
    <row r="201" ht="12.75">
      <c r="N201" s="227">
        <v>401</v>
      </c>
    </row>
    <row r="202" ht="12.75">
      <c r="N202" s="227">
        <v>403</v>
      </c>
    </row>
    <row r="203" ht="12.75">
      <c r="N203" s="227">
        <v>405</v>
      </c>
    </row>
    <row r="204" ht="12.75">
      <c r="N204" s="227">
        <v>407</v>
      </c>
    </row>
    <row r="205" ht="12.75">
      <c r="N205" s="227">
        <v>409</v>
      </c>
    </row>
    <row r="206" ht="12.75">
      <c r="N206" s="227">
        <v>411</v>
      </c>
    </row>
    <row r="207" ht="12.75">
      <c r="N207" s="227">
        <v>413</v>
      </c>
    </row>
    <row r="208" ht="12.75">
      <c r="N208" s="227">
        <v>415</v>
      </c>
    </row>
    <row r="209" ht="12.75">
      <c r="N209" s="227">
        <v>417</v>
      </c>
    </row>
    <row r="210" ht="12.75">
      <c r="N210" s="227">
        <v>419</v>
      </c>
    </row>
    <row r="211" ht="12.75">
      <c r="N211" s="227">
        <v>421</v>
      </c>
    </row>
    <row r="212" ht="12.75">
      <c r="N212" s="227">
        <v>423</v>
      </c>
    </row>
    <row r="213" ht="12.75">
      <c r="N213" s="227">
        <v>425</v>
      </c>
    </row>
    <row r="214" ht="12.75">
      <c r="N214" s="227">
        <v>427</v>
      </c>
    </row>
    <row r="215" ht="12.75">
      <c r="N215" s="227">
        <v>429</v>
      </c>
    </row>
  </sheetData>
  <sheetProtection/>
  <mergeCells count="6">
    <mergeCell ref="B25:L28"/>
    <mergeCell ref="A6:J6"/>
    <mergeCell ref="B20:L23"/>
    <mergeCell ref="B12:L18"/>
    <mergeCell ref="H7:K9"/>
    <mergeCell ref="B8:G8"/>
  </mergeCells>
  <conditionalFormatting sqref="O2:FA340">
    <cfRule type="cellIs" priority="2" dxfId="2" operator="equal" stopIfTrue="1">
      <formula>"x"</formula>
    </cfRule>
  </conditionalFormatting>
  <conditionalFormatting sqref="O1:FB1">
    <cfRule type="cellIs" priority="1" dxfId="1" operator="lessThanOrEqual" stopIfTrue="1">
      <formula>$K$4</formula>
    </cfRule>
  </conditionalFormatting>
  <conditionalFormatting sqref="N2:N215">
    <cfRule type="cellIs" priority="3" dxfId="1" operator="between" stopIfTrue="1">
      <formula>$K$6</formula>
      <formula>$K$5</formula>
    </cfRule>
    <cfRule type="cellIs" priority="4" dxfId="0" operator="lessThanOrEqual" stopIfTrue="1">
      <formula>$K$6</formula>
    </cfRule>
  </conditionalFormatting>
  <conditionalFormatting sqref="H7:K9">
    <cfRule type="cellIs" priority="5" dxfId="24" operator="lessThan" stopIfTrue="1">
      <formula>0</formula>
    </cfRule>
  </conditionalFormatting>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B1:M32"/>
  <sheetViews>
    <sheetView zoomScale="90" zoomScaleNormal="90" zoomScalePageLayoutView="0" workbookViewId="0" topLeftCell="A1">
      <selection activeCell="D27" sqref="D27"/>
    </sheetView>
  </sheetViews>
  <sheetFormatPr defaultColWidth="8.8515625" defaultRowHeight="12.75"/>
  <cols>
    <col min="1" max="1" width="3.8515625" style="98" customWidth="1"/>
    <col min="2" max="2" width="8.8515625" style="98" customWidth="1"/>
    <col min="3" max="3" width="12.7109375" style="98" customWidth="1"/>
    <col min="4" max="4" width="5.7109375" style="98" customWidth="1"/>
    <col min="5" max="5" width="5.28125" style="98" customWidth="1"/>
    <col min="6" max="6" width="8.8515625" style="98" customWidth="1"/>
    <col min="7" max="7" width="8.28125" style="98" customWidth="1"/>
    <col min="8" max="8" width="5.7109375" style="98" customWidth="1"/>
    <col min="9" max="16384" width="8.8515625" style="98" customWidth="1"/>
  </cols>
  <sheetData>
    <row r="1" spans="11:13" ht="14.25" thickBot="1">
      <c r="K1" s="111"/>
      <c r="L1" s="111"/>
      <c r="M1" s="111"/>
    </row>
    <row r="2" spans="2:13" ht="15">
      <c r="B2" s="420" t="s">
        <v>72</v>
      </c>
      <c r="C2" s="421"/>
      <c r="D2" s="421"/>
      <c r="E2" s="421"/>
      <c r="F2" s="421"/>
      <c r="G2" s="421"/>
      <c r="H2" s="421"/>
      <c r="I2" s="421"/>
      <c r="J2" s="422"/>
      <c r="K2" s="111"/>
      <c r="L2" s="111"/>
      <c r="M2" s="111"/>
    </row>
    <row r="3" spans="2:13" ht="13.5">
      <c r="B3" s="413" t="s">
        <v>60</v>
      </c>
      <c r="C3" s="414"/>
      <c r="D3" s="100">
        <v>18</v>
      </c>
      <c r="E3" s="414" t="s">
        <v>61</v>
      </c>
      <c r="F3" s="414"/>
      <c r="G3" s="414"/>
      <c r="H3" s="414"/>
      <c r="I3" s="100">
        <v>30</v>
      </c>
      <c r="J3" s="101" t="s">
        <v>0</v>
      </c>
      <c r="K3" s="111"/>
      <c r="L3" s="111"/>
      <c r="M3" s="111"/>
    </row>
    <row r="4" spans="2:13" ht="13.5">
      <c r="B4" s="413" t="s">
        <v>62</v>
      </c>
      <c r="C4" s="414"/>
      <c r="D4" s="414"/>
      <c r="E4" s="102">
        <v>115</v>
      </c>
      <c r="F4" s="414" t="s">
        <v>63</v>
      </c>
      <c r="G4" s="414"/>
      <c r="H4" s="414"/>
      <c r="I4" s="100">
        <v>100</v>
      </c>
      <c r="J4" s="101" t="s">
        <v>64</v>
      </c>
      <c r="K4" s="111"/>
      <c r="L4" s="111"/>
      <c r="M4" s="111"/>
    </row>
    <row r="5" spans="2:13" ht="13.5">
      <c r="B5" s="415" t="s">
        <v>65</v>
      </c>
      <c r="C5" s="416"/>
      <c r="D5" s="102">
        <f>E4-I4</f>
        <v>15</v>
      </c>
      <c r="E5" s="417" t="s">
        <v>66</v>
      </c>
      <c r="F5" s="417"/>
      <c r="G5" s="103">
        <f>(D5*'siodełk.-raglan. z dekoltem'!C8)/'siodełk.-raglan. z dekoltem'!F8</f>
        <v>40.5</v>
      </c>
      <c r="H5" s="104" t="s">
        <v>87</v>
      </c>
      <c r="I5" s="113"/>
      <c r="J5" s="101"/>
      <c r="K5" s="111"/>
      <c r="L5" s="111"/>
      <c r="M5" s="111"/>
    </row>
    <row r="6" spans="2:13" ht="13.5">
      <c r="B6" s="415" t="s">
        <v>67</v>
      </c>
      <c r="C6" s="416"/>
      <c r="D6" s="102">
        <f>I3-D3</f>
        <v>12</v>
      </c>
      <c r="E6" s="104" t="s">
        <v>18</v>
      </c>
      <c r="F6" s="104"/>
      <c r="G6" s="102">
        <f>((D6*'siodełk.-raglan. z dekoltem'!C9)/'siodełk.-raglan. z dekoltem'!F9)</f>
        <v>42</v>
      </c>
      <c r="H6" s="104" t="s">
        <v>11</v>
      </c>
      <c r="I6" s="104"/>
      <c r="J6" s="101"/>
      <c r="K6" s="111"/>
      <c r="L6" s="111"/>
      <c r="M6" s="111"/>
    </row>
    <row r="7" spans="2:13" ht="13.5">
      <c r="B7" s="105" t="s">
        <v>68</v>
      </c>
      <c r="C7" s="104"/>
      <c r="D7" s="104"/>
      <c r="E7" s="104"/>
      <c r="F7" s="104"/>
      <c r="G7" s="100">
        <v>4</v>
      </c>
      <c r="H7" s="104" t="s">
        <v>69</v>
      </c>
      <c r="I7" s="104"/>
      <c r="J7" s="101"/>
      <c r="K7" s="111"/>
      <c r="L7" s="111"/>
      <c r="M7" s="111"/>
    </row>
    <row r="8" spans="2:13" s="99" customFormat="1" ht="14.25" thickBot="1">
      <c r="B8" s="106">
        <f>G5/G7</f>
        <v>10.125</v>
      </c>
      <c r="C8" s="107" t="s">
        <v>70</v>
      </c>
      <c r="D8" s="108">
        <f>G7</f>
        <v>4</v>
      </c>
      <c r="E8" s="107" t="s">
        <v>71</v>
      </c>
      <c r="F8" s="107"/>
      <c r="G8" s="108">
        <f>G6/B8</f>
        <v>4.148148148148148</v>
      </c>
      <c r="H8" s="107" t="s">
        <v>11</v>
      </c>
      <c r="I8" s="107"/>
      <c r="J8" s="109"/>
      <c r="K8" s="112"/>
      <c r="L8" s="112"/>
      <c r="M8" s="112"/>
    </row>
    <row r="9" spans="11:13" ht="14.25" thickBot="1">
      <c r="K9" s="111"/>
      <c r="L9" s="111"/>
      <c r="M9" s="111"/>
    </row>
    <row r="10" spans="2:13" ht="15">
      <c r="B10" s="420" t="s">
        <v>73</v>
      </c>
      <c r="C10" s="421"/>
      <c r="D10" s="421"/>
      <c r="E10" s="421"/>
      <c r="F10" s="421"/>
      <c r="G10" s="421"/>
      <c r="H10" s="421"/>
      <c r="I10" s="421"/>
      <c r="J10" s="422"/>
      <c r="K10" s="111"/>
      <c r="L10" s="111"/>
      <c r="M10" s="111"/>
    </row>
    <row r="11" spans="2:13" ht="13.5">
      <c r="B11" s="105" t="s">
        <v>74</v>
      </c>
      <c r="C11" s="104"/>
      <c r="D11" s="104"/>
      <c r="E11" s="100">
        <v>5</v>
      </c>
      <c r="F11" s="423" t="s">
        <v>88</v>
      </c>
      <c r="G11" s="423"/>
      <c r="H11" s="423"/>
      <c r="I11" s="100">
        <v>45</v>
      </c>
      <c r="J11" s="101" t="s">
        <v>0</v>
      </c>
      <c r="K11" s="111"/>
      <c r="L11" s="111"/>
      <c r="M11" s="111"/>
    </row>
    <row r="12" spans="2:10" ht="13.5">
      <c r="B12" s="415" t="s">
        <v>75</v>
      </c>
      <c r="C12" s="416"/>
      <c r="D12" s="416"/>
      <c r="E12" s="102">
        <v>100</v>
      </c>
      <c r="F12" s="414" t="s">
        <v>76</v>
      </c>
      <c r="G12" s="414"/>
      <c r="H12" s="414"/>
      <c r="I12" s="100">
        <v>115</v>
      </c>
      <c r="J12" s="101" t="s">
        <v>64</v>
      </c>
    </row>
    <row r="13" spans="2:10" ht="13.5">
      <c r="B13" s="415" t="s">
        <v>77</v>
      </c>
      <c r="C13" s="416"/>
      <c r="D13" s="102">
        <f>I12-E12</f>
        <v>15</v>
      </c>
      <c r="E13" s="417" t="s">
        <v>66</v>
      </c>
      <c r="F13" s="417"/>
      <c r="G13" s="103">
        <f>((D13*'siodełk.-raglan. z dekoltem'!C8)/'siodełk.-raglan. z dekoltem'!F8)</f>
        <v>40.5</v>
      </c>
      <c r="H13" s="104" t="s">
        <v>14</v>
      </c>
      <c r="I13" s="110"/>
      <c r="J13" s="101"/>
    </row>
    <row r="14" spans="2:10" ht="13.5">
      <c r="B14" s="415" t="s">
        <v>78</v>
      </c>
      <c r="C14" s="416"/>
      <c r="D14" s="102">
        <f>I11-E11</f>
        <v>40</v>
      </c>
      <c r="E14" s="104" t="s">
        <v>18</v>
      </c>
      <c r="F14" s="104"/>
      <c r="G14" s="102">
        <f>((D14*'siodełk.-raglan. z dekoltem'!C9)/'siodełk.-raglan. z dekoltem'!F9)</f>
        <v>140</v>
      </c>
      <c r="H14" s="104" t="s">
        <v>11</v>
      </c>
      <c r="I14" s="104"/>
      <c r="J14" s="101"/>
    </row>
    <row r="15" spans="2:10" ht="13.5">
      <c r="B15" s="415" t="s">
        <v>79</v>
      </c>
      <c r="C15" s="416"/>
      <c r="D15" s="416"/>
      <c r="E15" s="416"/>
      <c r="F15" s="416"/>
      <c r="G15" s="100">
        <v>4</v>
      </c>
      <c r="H15" s="104" t="s">
        <v>69</v>
      </c>
      <c r="I15" s="104"/>
      <c r="J15" s="101"/>
    </row>
    <row r="16" spans="2:10" ht="14.25" thickBot="1">
      <c r="B16" s="106">
        <f>G13/G15</f>
        <v>10.125</v>
      </c>
      <c r="C16" s="107" t="s">
        <v>80</v>
      </c>
      <c r="D16" s="108">
        <f>G15</f>
        <v>4</v>
      </c>
      <c r="E16" s="107" t="s">
        <v>71</v>
      </c>
      <c r="F16" s="107"/>
      <c r="G16" s="108">
        <f>G14/B16</f>
        <v>13.82716049382716</v>
      </c>
      <c r="H16" s="107" t="s">
        <v>11</v>
      </c>
      <c r="I16" s="107"/>
      <c r="J16" s="109"/>
    </row>
    <row r="17" ht="14.25" thickBot="1"/>
    <row r="18" spans="2:10" ht="15">
      <c r="B18" s="420" t="s">
        <v>83</v>
      </c>
      <c r="C18" s="421"/>
      <c r="D18" s="421"/>
      <c r="E18" s="421"/>
      <c r="F18" s="421"/>
      <c r="G18" s="421"/>
      <c r="H18" s="421"/>
      <c r="I18" s="421"/>
      <c r="J18" s="422"/>
    </row>
    <row r="19" spans="2:10" ht="13.5">
      <c r="B19" s="413" t="s">
        <v>60</v>
      </c>
      <c r="C19" s="414"/>
      <c r="D19" s="100">
        <v>1</v>
      </c>
      <c r="E19" s="414" t="s">
        <v>61</v>
      </c>
      <c r="F19" s="414"/>
      <c r="G19" s="414"/>
      <c r="H19" s="414"/>
      <c r="I19" s="100">
        <v>20</v>
      </c>
      <c r="J19" s="101" t="s">
        <v>0</v>
      </c>
    </row>
    <row r="20" spans="2:10" ht="13.5">
      <c r="B20" s="413" t="s">
        <v>81</v>
      </c>
      <c r="C20" s="414"/>
      <c r="D20" s="414"/>
      <c r="E20" s="102">
        <f>'siodełk.-raglan. z dekoltem'!G13</f>
        <v>36</v>
      </c>
      <c r="F20" s="414" t="s">
        <v>82</v>
      </c>
      <c r="G20" s="414"/>
      <c r="H20" s="414"/>
      <c r="I20" s="100">
        <v>25</v>
      </c>
      <c r="J20" s="101" t="s">
        <v>64</v>
      </c>
    </row>
    <row r="21" spans="2:10" ht="13.5">
      <c r="B21" s="415" t="s">
        <v>65</v>
      </c>
      <c r="C21" s="416"/>
      <c r="D21" s="102">
        <f>E20-I20</f>
        <v>11</v>
      </c>
      <c r="E21" s="417" t="s">
        <v>66</v>
      </c>
      <c r="F21" s="417"/>
      <c r="G21" s="103">
        <f>(D21*'siodełk.-raglan. z dekoltem'!C8)/'siodełk.-raglan. z dekoltem'!F8</f>
        <v>29.7</v>
      </c>
      <c r="H21" s="104" t="s">
        <v>14</v>
      </c>
      <c r="I21" s="104"/>
      <c r="J21" s="101"/>
    </row>
    <row r="22" spans="2:10" ht="13.5">
      <c r="B22" s="415" t="s">
        <v>67</v>
      </c>
      <c r="C22" s="416"/>
      <c r="D22" s="102">
        <f>I19-D19</f>
        <v>19</v>
      </c>
      <c r="E22" s="104" t="s">
        <v>18</v>
      </c>
      <c r="F22" s="104"/>
      <c r="G22" s="102">
        <f>((D22*'siodełk.-raglan. z dekoltem'!C9)/'siodełk.-raglan. z dekoltem'!F9)</f>
        <v>66.5</v>
      </c>
      <c r="H22" s="104" t="s">
        <v>11</v>
      </c>
      <c r="I22" s="104"/>
      <c r="J22" s="101"/>
    </row>
    <row r="23" spans="2:10" ht="13.5">
      <c r="B23" s="105" t="s">
        <v>68</v>
      </c>
      <c r="C23" s="104"/>
      <c r="D23" s="104"/>
      <c r="E23" s="104"/>
      <c r="F23" s="104"/>
      <c r="G23" s="100">
        <v>2</v>
      </c>
      <c r="H23" s="104" t="s">
        <v>69</v>
      </c>
      <c r="I23" s="104"/>
      <c r="J23" s="101"/>
    </row>
    <row r="24" spans="2:10" ht="14.25" thickBot="1">
      <c r="B24" s="106">
        <f>G21/G23</f>
        <v>14.85</v>
      </c>
      <c r="C24" s="107" t="s">
        <v>70</v>
      </c>
      <c r="D24" s="108">
        <f>G23</f>
        <v>2</v>
      </c>
      <c r="E24" s="107" t="s">
        <v>71</v>
      </c>
      <c r="F24" s="107"/>
      <c r="G24" s="108">
        <f>G22/B24</f>
        <v>4.478114478114478</v>
      </c>
      <c r="H24" s="107" t="s">
        <v>11</v>
      </c>
      <c r="I24" s="107"/>
      <c r="J24" s="109"/>
    </row>
    <row r="25" ht="14.25" thickBot="1"/>
    <row r="26" spans="2:10" ht="15">
      <c r="B26" s="420" t="s">
        <v>84</v>
      </c>
      <c r="C26" s="421"/>
      <c r="D26" s="421"/>
      <c r="E26" s="421"/>
      <c r="F26" s="421"/>
      <c r="G26" s="421"/>
      <c r="H26" s="421"/>
      <c r="I26" s="421"/>
      <c r="J26" s="422"/>
    </row>
    <row r="27" spans="2:10" ht="13.5">
      <c r="B27" s="418" t="s">
        <v>74</v>
      </c>
      <c r="C27" s="419"/>
      <c r="D27" s="100"/>
      <c r="E27" s="414" t="s">
        <v>61</v>
      </c>
      <c r="F27" s="414"/>
      <c r="G27" s="414"/>
      <c r="H27" s="414"/>
      <c r="I27" s="100"/>
      <c r="J27" s="101" t="s">
        <v>0</v>
      </c>
    </row>
    <row r="28" spans="2:10" ht="13.5">
      <c r="B28" s="413" t="s">
        <v>81</v>
      </c>
      <c r="C28" s="414"/>
      <c r="D28" s="414"/>
      <c r="E28" s="102">
        <f>'siodełk.-raglan. z dekoltem'!G13</f>
        <v>36</v>
      </c>
      <c r="F28" s="414" t="s">
        <v>82</v>
      </c>
      <c r="G28" s="414"/>
      <c r="H28" s="414"/>
      <c r="I28" s="100"/>
      <c r="J28" s="101" t="s">
        <v>64</v>
      </c>
    </row>
    <row r="29" spans="2:10" ht="13.5">
      <c r="B29" s="415" t="s">
        <v>77</v>
      </c>
      <c r="C29" s="416"/>
      <c r="D29" s="102">
        <f>I28-E28</f>
        <v>-36</v>
      </c>
      <c r="E29" s="417" t="s">
        <v>66</v>
      </c>
      <c r="F29" s="417"/>
      <c r="G29" s="103">
        <f>(D29*'siodełk.-raglan. z dekoltem'!C8)/'siodełk.-raglan. z dekoltem'!F8</f>
        <v>-97.2</v>
      </c>
      <c r="H29" s="104" t="s">
        <v>14</v>
      </c>
      <c r="I29" s="104"/>
      <c r="J29" s="101"/>
    </row>
    <row r="30" spans="2:10" ht="13.5">
      <c r="B30" s="415" t="s">
        <v>78</v>
      </c>
      <c r="C30" s="416"/>
      <c r="D30" s="102">
        <f>I27-D27</f>
        <v>0</v>
      </c>
      <c r="E30" s="417" t="s">
        <v>18</v>
      </c>
      <c r="F30" s="417"/>
      <c r="G30" s="102">
        <f>((D30*'siodełk.-raglan. z dekoltem'!C9)/'siodełk.-raglan. z dekoltem'!F9)</f>
        <v>0</v>
      </c>
      <c r="H30" s="104" t="s">
        <v>11</v>
      </c>
      <c r="I30" s="104"/>
      <c r="J30" s="101"/>
    </row>
    <row r="31" spans="2:10" ht="13.5">
      <c r="B31" s="413" t="s">
        <v>85</v>
      </c>
      <c r="C31" s="414"/>
      <c r="D31" s="414"/>
      <c r="E31" s="414"/>
      <c r="F31" s="414"/>
      <c r="G31" s="100">
        <v>4</v>
      </c>
      <c r="H31" s="104" t="s">
        <v>69</v>
      </c>
      <c r="I31" s="104"/>
      <c r="J31" s="101"/>
    </row>
    <row r="32" spans="2:10" ht="14.25" thickBot="1">
      <c r="B32" s="106">
        <f>G29/G31</f>
        <v>-24.3</v>
      </c>
      <c r="C32" s="107" t="s">
        <v>80</v>
      </c>
      <c r="D32" s="108">
        <f>G31</f>
        <v>4</v>
      </c>
      <c r="E32" s="107" t="s">
        <v>71</v>
      </c>
      <c r="F32" s="107"/>
      <c r="G32" s="108">
        <f>G30/B32</f>
        <v>0</v>
      </c>
      <c r="H32" s="107" t="s">
        <v>11</v>
      </c>
      <c r="I32" s="107"/>
      <c r="J32" s="109"/>
    </row>
    <row r="33" ht="13.5"/>
  </sheetData>
  <sheetProtection/>
  <mergeCells count="34">
    <mergeCell ref="B2:J2"/>
    <mergeCell ref="B3:C3"/>
    <mergeCell ref="B4:D4"/>
    <mergeCell ref="B12:D12"/>
    <mergeCell ref="F12:H12"/>
    <mergeCell ref="F11:H11"/>
    <mergeCell ref="B10:J10"/>
    <mergeCell ref="E5:F5"/>
    <mergeCell ref="E3:H3"/>
    <mergeCell ref="F4:H4"/>
    <mergeCell ref="B18:J18"/>
    <mergeCell ref="B19:C19"/>
    <mergeCell ref="E19:H19"/>
    <mergeCell ref="E27:H27"/>
    <mergeCell ref="E13:F13"/>
    <mergeCell ref="B13:C13"/>
    <mergeCell ref="B14:C14"/>
    <mergeCell ref="B15:F15"/>
    <mergeCell ref="B28:D28"/>
    <mergeCell ref="F28:H28"/>
    <mergeCell ref="B20:D20"/>
    <mergeCell ref="F20:H20"/>
    <mergeCell ref="E21:F21"/>
    <mergeCell ref="B26:J26"/>
    <mergeCell ref="B31:F31"/>
    <mergeCell ref="B21:C21"/>
    <mergeCell ref="B22:C22"/>
    <mergeCell ref="B5:C5"/>
    <mergeCell ref="B6:C6"/>
    <mergeCell ref="E29:F29"/>
    <mergeCell ref="B29:C29"/>
    <mergeCell ref="E30:F30"/>
    <mergeCell ref="B30:C30"/>
    <mergeCell ref="B27:C27"/>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Alicja</dc:creator>
  <cp:keywords/>
  <dc:description/>
  <cp:lastModifiedBy>Alicja</cp:lastModifiedBy>
  <dcterms:created xsi:type="dcterms:W3CDTF">2014-01-21T14:02:16Z</dcterms:created>
  <dcterms:modified xsi:type="dcterms:W3CDTF">2016-03-01T21:06:38Z</dcterms:modified>
  <cp:category/>
  <cp:version/>
  <cp:contentType/>
  <cp:contentStatus/>
</cp:coreProperties>
</file>